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state\mdt\prd\WebAppData\External\CADD\wzsm\"/>
    </mc:Choice>
  </mc:AlternateContent>
  <xr:revisionPtr revIDLastSave="0" documentId="13_ncr:1_{9C72B96F-F6F2-4A52-89B4-C1E0EE037849}" xr6:coauthVersionLast="45" xr6:coauthVersionMax="45" xr10:uidLastSave="{00000000-0000-0000-0000-000000000000}"/>
  <bookViews>
    <workbookView xWindow="390" yWindow="390" windowWidth="23130" windowHeight="14115" tabRatio="912" xr2:uid="{00000000-000D-0000-FFFF-FFFF00000000}"/>
  </bookViews>
  <sheets>
    <sheet name="INSTRUCTIONS" sheetId="14" r:id="rId1"/>
    <sheet name="Notes" sheetId="13" r:id="rId2"/>
    <sheet name="AVERAGE DELAY" sheetId="22" r:id="rId3"/>
    <sheet name="DETOUR MAPS" sheetId="23" r:id="rId4"/>
    <sheet name="TABLES" sheetId="24" r:id="rId5"/>
    <sheet name="97' REFERENCE" sheetId="25" r:id="rId6"/>
  </sheets>
  <definedNames>
    <definedName name="OLE_LINK1" localSheetId="0">INSTRUCTIONS!$B$3</definedName>
    <definedName name="_xlnm.Print_Titles" localSheetId="0">INSTRUCTIONS!#REF!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22" l="1"/>
  <c r="E45" i="22"/>
  <c r="K12" i="22" l="1"/>
  <c r="E22" i="13" l="1"/>
  <c r="I45" i="22" l="1"/>
  <c r="K13" i="22"/>
  <c r="I47" i="22" s="1"/>
  <c r="L17" i="22"/>
  <c r="G29" i="22" s="1"/>
  <c r="K29" i="22" s="1"/>
  <c r="L19" i="22"/>
  <c r="G31" i="22" s="1"/>
  <c r="K31" i="22" s="1"/>
  <c r="L21" i="22"/>
  <c r="G33" i="22" s="1"/>
  <c r="K33" i="22" s="1"/>
  <c r="L23" i="22"/>
  <c r="G35" i="22" s="1"/>
  <c r="K35" i="22" s="1"/>
  <c r="L25" i="22"/>
  <c r="G37" i="22" s="1"/>
  <c r="K37" i="22" s="1"/>
  <c r="G45" i="22"/>
  <c r="G47" i="22"/>
  <c r="K41" i="22" l="1"/>
  <c r="G53" i="22" s="1"/>
  <c r="K45" i="22"/>
  <c r="K47" i="22"/>
  <c r="K49" i="22" l="1"/>
  <c r="I53" i="22" s="1"/>
  <c r="K53" i="22" s="1"/>
  <c r="E2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u0285</author>
  </authors>
  <commentList>
    <comment ref="A1" authorId="0" shapeId="0" xr:uid="{00000000-0006-0000-0100-000001000000}">
      <text>
        <r>
          <rPr>
            <b/>
            <sz val="8"/>
            <color indexed="81"/>
            <rFont val="Tahoma"/>
            <family val="2"/>
          </rPr>
          <t>u0285:</t>
        </r>
        <r>
          <rPr>
            <sz val="8"/>
            <color indexed="81"/>
            <rFont val="Tahoma"/>
            <family val="2"/>
          </rPr>
          <t xml:space="preserve">
Use this sheet to document all information and/or assumptions</t>
        </r>
      </text>
    </comment>
  </commentList>
</comments>
</file>

<file path=xl/sharedStrings.xml><?xml version="1.0" encoding="utf-8"?>
<sst xmlns="http://schemas.openxmlformats.org/spreadsheetml/2006/main" count="192" uniqueCount="137">
  <si>
    <t>ROAD USER COST CALCULATIONS</t>
  </si>
  <si>
    <t>PROJECT NAME:</t>
  </si>
  <si>
    <t>HIGHWAY NO.:</t>
  </si>
  <si>
    <t>PRECONSTRUCTION MILES</t>
  </si>
  <si>
    <t>Passenger Cars:</t>
  </si>
  <si>
    <t>Multi-Unit Trucks:</t>
  </si>
  <si>
    <t>$ / Veh - hr of delay</t>
  </si>
  <si>
    <t>MILES PER MINUTE</t>
  </si>
  <si>
    <t>miles / minute</t>
  </si>
  <si>
    <t>TRAVEL TIME DELAY</t>
  </si>
  <si>
    <t>CONSTRUCTION MILES</t>
  </si>
  <si>
    <t>(mi/min)</t>
  </si>
  <si>
    <t>=</t>
  </si>
  <si>
    <t>Travel time in minutes</t>
  </si>
  <si>
    <t>TRAVEL TIME COSTS:</t>
  </si>
  <si>
    <t>X</t>
  </si>
  <si>
    <t>[%]</t>
  </si>
  <si>
    <t>ROAD USER COSTS</t>
  </si>
  <si>
    <t>$ / Veh - min of delay</t>
  </si>
  <si>
    <t>[COST FACT]</t>
  </si>
  <si>
    <t>60 mins per hour. =</t>
  </si>
  <si>
    <t>[8a]</t>
  </si>
  <si>
    <t>[8b]</t>
  </si>
  <si>
    <t>[10a]</t>
  </si>
  <si>
    <t>[10b]</t>
  </si>
  <si>
    <t>[10c]</t>
  </si>
  <si>
    <t>[12a]</t>
  </si>
  <si>
    <t>[12b]</t>
  </si>
  <si>
    <t>[12c]</t>
  </si>
  <si>
    <t>[16]</t>
  </si>
  <si>
    <t>÷</t>
  </si>
  <si>
    <t>ROAD USER COST NOTES</t>
  </si>
  <si>
    <t>Field</t>
  </si>
  <si>
    <t>Name</t>
  </si>
  <si>
    <t>[12d]</t>
  </si>
  <si>
    <t>[HV]</t>
  </si>
  <si>
    <t>10a</t>
  </si>
  <si>
    <t>10b</t>
  </si>
  <si>
    <t>10c</t>
  </si>
  <si>
    <t>Entry Description</t>
  </si>
  <si>
    <t>MDT project number. This field is pulled from the Notes tab. Leave blank if not applicable.</t>
  </si>
  <si>
    <t>Project Name</t>
  </si>
  <si>
    <t>MDT project name. This field is pulled from the Notes tab.</t>
  </si>
  <si>
    <t>Highway No.</t>
  </si>
  <si>
    <t>Route number. This field is pulled from the Notes tab.</t>
  </si>
  <si>
    <t>% Trucks</t>
  </si>
  <si>
    <t>Percentage of vehicles that are trucks.</t>
  </si>
  <si>
    <t>Preconstruction Miles</t>
  </si>
  <si>
    <t>Detour Miles</t>
  </si>
  <si>
    <t>Length of roadway (in miles) that vehicles would travel if there was no delay. This must be documented on the Notes tab, preferably with reference posts or stations. This would be calculated using detour points or where traffic would be stopped.</t>
  </si>
  <si>
    <t>Delay Cost Factors</t>
  </si>
  <si>
    <t>Vehicle costs, per hour.</t>
  </si>
  <si>
    <t>8a</t>
  </si>
  <si>
    <t>8b</t>
  </si>
  <si>
    <t>Passenger Cars</t>
  </si>
  <si>
    <t>Multi-Unit Trucks</t>
  </si>
  <si>
    <t>Hourly cost per car.</t>
  </si>
  <si>
    <t>Hourly cost per truck.</t>
  </si>
  <si>
    <t>Posted Speed</t>
  </si>
  <si>
    <t>Posted speed for traffic prior to any construction.</t>
  </si>
  <si>
    <t>Construction Speed</t>
  </si>
  <si>
    <t>Construction Miles</t>
  </si>
  <si>
    <t>12a</t>
  </si>
  <si>
    <t>12b</t>
  </si>
  <si>
    <t>12c</t>
  </si>
  <si>
    <t>12d</t>
  </si>
  <si>
    <t>Additional Delay</t>
  </si>
  <si>
    <t>Time Delay</t>
  </si>
  <si>
    <t>Calculated delay, in minutes, per vehicle.</t>
  </si>
  <si>
    <t>Passenger Car Costs</t>
  </si>
  <si>
    <t>Calculated cost per car, using the hourly volume, percentage of cars, and hourly cost per car.</t>
  </si>
  <si>
    <t>Multi-Unit Truck Costs</t>
  </si>
  <si>
    <t>Calculated cost per truck, using the hourly volume, percentage of cars, and hourly cost per car.</t>
  </si>
  <si>
    <t>Total Travel Time Costs / Min</t>
  </si>
  <si>
    <t>Sum of the car and truck costs.</t>
  </si>
  <si>
    <t>Use</t>
  </si>
  <si>
    <t>Indicate the road user costs to use. This must be equal to or less than the calculated dollar amount.</t>
  </si>
  <si>
    <t>DESCRIPTION</t>
  </si>
  <si>
    <t>TRAFFIC INFORMATION</t>
  </si>
  <si>
    <t>PRECONSTRUCTION SPEEDS</t>
  </si>
  <si>
    <t>CONSTRUCTION SPEEDS</t>
  </si>
  <si>
    <t>Contruction Yr HV or ADT</t>
  </si>
  <si>
    <t>Hourly volume or ADT (depending on whether the calculation is for one hour or for one day) for the route on which the calculations are being performed. If the calculation if for an hourly delay, this must be based on the time of day in which the delays will occur.</t>
  </si>
  <si>
    <t>Length of roadway (in miles) that vehicles will travel with the delay. This must be documented on the Notes tab, and must be calculated using the same begin and end reference points as the preconstruction miles. If traffic is not detoured (stopped or slowed), the detour miles would be equal to the preconstruction miles.</t>
  </si>
  <si>
    <t>If the work zone can be split up into multiple sections, with different speeds, the worksheet will accommodate up to three sections. If more are needed, copy the worksheet, and add or average the road user costs as appropriate. If there are multiple sections, this would be the speed of the first section of the detour or area of construction.</t>
  </si>
  <si>
    <t>Speed of the second section of the detour or area of construction.</t>
  </si>
  <si>
    <t>Speed of the third section of the detour or area of construction.</t>
  </si>
  <si>
    <t>The distance and speed are read from other inputs, to calculate the delay time a vehicle would experience prior to construction.</t>
  </si>
  <si>
    <t>The distance and speed are read from other inputs, to calculate the delay time a vehicle would experience during construction.</t>
  </si>
  <si>
    <t>If the work zone can be split up into multiple sections, with different speeds, the worksheet will accommodate up to three sections. If there are multiple sections, this would be the distance (in miles) of the first section of the detour or area of construction.</t>
  </si>
  <si>
    <t>Distance (in miles) of the second section of the detour or area of construction.</t>
  </si>
  <si>
    <t>Distance (in miles) of the third section of the detour or area of construction.</t>
  </si>
  <si>
    <t>Calculated delay cost per hour or day, depending on where the traffic information is entered for an hour or for a day.</t>
  </si>
  <si>
    <t>Speed that traffic will be traveling during construction. If an average speed is used, document how the number was derived in the Notes tab. If there are multiple sections, using fields 10a, 10b and 10c, leave this field blank.</t>
  </si>
  <si>
    <t>Procedure</t>
  </si>
  <si>
    <t>UPN</t>
  </si>
  <si>
    <t>VEHICLE COSTS</t>
  </si>
  <si>
    <t>SUMMARY OF ROAD USER COSTS</t>
  </si>
  <si>
    <t>Total</t>
  </si>
  <si>
    <t xml:space="preserve"> </t>
  </si>
  <si>
    <t xml:space="preserve">Per Day </t>
  </si>
  <si>
    <t xml:space="preserve">Project Location and Limits
• County:
• Route and Functional Classification:
• Begin: RP 0.0 - Sta 00+00
• End:  RP 0.0 - Sta 00+00
• Length: 0.0 miles   
</t>
  </si>
  <si>
    <t>Letting Year ADT = 0                Percent Trucks = %</t>
  </si>
  <si>
    <t xml:space="preserve">EXAMPLE  ...... Travel time was determined using google directions and travel distances and times.  The preconstruction route on S-249 was 4.4 miles long and has a travel time of 11 minutes.  The detour route on MT-287 and S-249 is  18.4 miles long and has a travel time of 32 minutes. The delay was determined by subtracting the two travel time values.  32 - 11 = 21 minutes of total delay.    </t>
  </si>
  <si>
    <t>Preconstruction Miles =  miles</t>
  </si>
  <si>
    <t>Construction Miles =   miles</t>
  </si>
  <si>
    <t>The preconstruction speed speed is  mph.</t>
  </si>
  <si>
    <t>The project information will display on the calculation sheet.</t>
  </si>
  <si>
    <t>Transfer required data elements to the RUC tab. The costs are calculated on that sheet.  Use multiple calculation sheets, if needed.</t>
  </si>
  <si>
    <t xml:space="preserve"> If multiple sheets are used, document how the costs relate to each other (e.g. add together because multiple work zones occur to the same user, calculate a weighted average based on the sequencing of different work zones, etc.).</t>
  </si>
  <si>
    <t>The fields are defined below:</t>
  </si>
  <si>
    <t xml:space="preserve">Document all data (e.g. traffic counts, mileposts) and assumptions on the Notes tab. </t>
  </si>
  <si>
    <t/>
  </si>
  <si>
    <r>
      <rPr>
        <b/>
        <sz val="10"/>
        <rFont val="Arial"/>
        <family val="2"/>
      </rPr>
      <t xml:space="preserve">TOTAL TRAVEL TIME COSTS / MIN </t>
    </r>
  </si>
  <si>
    <t>If there are additional delays (e.g. known stops), enter the additional delay here. If the delays are computed using modeling software (Google Maps), enter the total delay instead of the other inputs.</t>
  </si>
  <si>
    <t>Travel time costs/min.</t>
  </si>
  <si>
    <t>(Total Travel         Time Costs)</t>
  </si>
  <si>
    <r>
      <rPr>
        <sz val="10"/>
        <color rgb="FFFF0000"/>
        <rFont val="Arial"/>
        <family val="2"/>
      </rPr>
      <t>[1]</t>
    </r>
    <r>
      <rPr>
        <sz val="10"/>
        <rFont val="Arial"/>
        <family val="2"/>
      </rPr>
      <t xml:space="preserve"> </t>
    </r>
    <r>
      <rPr>
        <b/>
        <sz val="10"/>
        <rFont val="Arial"/>
        <family val="2"/>
      </rPr>
      <t>UPN:</t>
    </r>
  </si>
  <si>
    <r>
      <rPr>
        <sz val="10"/>
        <color rgb="FFFF0000"/>
        <rFont val="Arial"/>
        <family val="2"/>
      </rPr>
      <t>[2]</t>
    </r>
    <r>
      <rPr>
        <sz val="10"/>
        <rFont val="Arial"/>
        <family val="2"/>
      </rPr>
      <t xml:space="preserve"> </t>
    </r>
    <r>
      <rPr>
        <b/>
        <sz val="10"/>
        <rFont val="Arial"/>
        <family val="2"/>
      </rPr>
      <t>PROJECT NAME:</t>
    </r>
  </si>
  <si>
    <r>
      <rPr>
        <sz val="10"/>
        <color rgb="FFFF0000"/>
        <rFont val="Arial"/>
        <family val="2"/>
      </rPr>
      <t>[3]</t>
    </r>
    <r>
      <rPr>
        <sz val="10"/>
        <rFont val="Arial"/>
        <family val="2"/>
      </rPr>
      <t xml:space="preserve"> </t>
    </r>
    <r>
      <rPr>
        <b/>
        <sz val="10"/>
        <rFont val="Arial"/>
        <family val="2"/>
      </rPr>
      <t>HIGHWAY NO.:</t>
    </r>
  </si>
  <si>
    <r>
      <rPr>
        <sz val="10"/>
        <color rgb="FFFF0000"/>
        <rFont val="Arial"/>
        <family val="2"/>
      </rPr>
      <t>[4]</t>
    </r>
    <r>
      <rPr>
        <sz val="10"/>
        <rFont val="Arial"/>
        <family val="2"/>
      </rPr>
      <t xml:space="preserve"> </t>
    </r>
    <r>
      <rPr>
        <b/>
        <sz val="10"/>
        <rFont val="Arial"/>
        <family val="2"/>
      </rPr>
      <t>CONSTRUCTION YR HV or ADT:</t>
    </r>
  </si>
  <si>
    <r>
      <rPr>
        <sz val="10"/>
        <color rgb="FFFF0000"/>
        <rFont val="Arial"/>
        <family val="2"/>
      </rPr>
      <t>[5]</t>
    </r>
    <r>
      <rPr>
        <sz val="10"/>
        <rFont val="Arial"/>
        <family val="2"/>
      </rPr>
      <t xml:space="preserve"> </t>
    </r>
    <r>
      <rPr>
        <b/>
        <sz val="10"/>
        <rFont val="Arial"/>
        <family val="2"/>
      </rPr>
      <t>% TRUCKS:</t>
    </r>
  </si>
  <si>
    <r>
      <rPr>
        <sz val="10"/>
        <color rgb="FFFF0000"/>
        <rFont val="Arial"/>
        <family val="2"/>
      </rPr>
      <t>[6]</t>
    </r>
    <r>
      <rPr>
        <sz val="10"/>
        <rFont val="Arial"/>
        <family val="2"/>
      </rPr>
      <t xml:space="preserve"> </t>
    </r>
    <r>
      <rPr>
        <b/>
        <sz val="10"/>
        <rFont val="Arial"/>
        <family val="2"/>
      </rPr>
      <t>PRECONSTRUCTION MILES:</t>
    </r>
  </si>
  <si>
    <r>
      <rPr>
        <sz val="10"/>
        <color rgb="FFFF0000"/>
        <rFont val="Arial"/>
        <family val="2"/>
      </rPr>
      <t>[7]</t>
    </r>
    <r>
      <rPr>
        <sz val="10"/>
        <rFont val="Arial"/>
        <family val="2"/>
      </rPr>
      <t xml:space="preserve"> </t>
    </r>
    <r>
      <rPr>
        <b/>
        <sz val="10"/>
        <rFont val="Arial"/>
        <family val="2"/>
      </rPr>
      <t>DETOUR MILES:</t>
    </r>
  </si>
  <si>
    <r>
      <rPr>
        <sz val="10"/>
        <color rgb="FFFF0000"/>
        <rFont val="Arial"/>
        <family val="2"/>
      </rPr>
      <t>[8]</t>
    </r>
    <r>
      <rPr>
        <b/>
        <sz val="10"/>
        <rFont val="Arial"/>
        <family val="2"/>
      </rPr>
      <t xml:space="preserve"> DELAY COST FACTORS:</t>
    </r>
  </si>
  <si>
    <r>
      <rPr>
        <sz val="10"/>
        <color rgb="FFFF0000"/>
        <rFont val="Arial"/>
        <family val="2"/>
      </rPr>
      <t>[9]</t>
    </r>
    <r>
      <rPr>
        <sz val="10"/>
        <rFont val="Arial"/>
        <family val="2"/>
      </rPr>
      <t xml:space="preserve"> </t>
    </r>
    <r>
      <rPr>
        <b/>
        <sz val="10"/>
        <rFont val="Arial"/>
        <family val="2"/>
      </rPr>
      <t>POSTED SPEED (MPH)</t>
    </r>
  </si>
  <si>
    <r>
      <rPr>
        <sz val="10"/>
        <color rgb="FFFF0000"/>
        <rFont val="Arial"/>
        <family val="2"/>
      </rPr>
      <t>[10]</t>
    </r>
    <r>
      <rPr>
        <b/>
        <sz val="10"/>
        <rFont val="Arial"/>
        <family val="2"/>
      </rPr>
      <t xml:space="preserve"> CONSTRUCTION SPEED (MPH)</t>
    </r>
  </si>
  <si>
    <r>
      <rPr>
        <sz val="10"/>
        <color rgb="FFFF0000"/>
        <rFont val="Arial"/>
        <family val="2"/>
      </rPr>
      <t>[11]</t>
    </r>
    <r>
      <rPr>
        <sz val="10"/>
        <rFont val="Arial"/>
        <family val="2"/>
      </rPr>
      <t xml:space="preserve"> </t>
    </r>
    <r>
      <rPr>
        <b/>
        <sz val="10"/>
        <rFont val="Arial"/>
        <family val="2"/>
      </rPr>
      <t>PRECONSTRUCTION MILES</t>
    </r>
  </si>
  <si>
    <r>
      <rPr>
        <sz val="10"/>
        <color rgb="FFFF0000"/>
        <rFont val="Arial"/>
        <family val="2"/>
      </rPr>
      <t>[12]</t>
    </r>
    <r>
      <rPr>
        <b/>
        <sz val="10"/>
        <rFont val="Arial"/>
        <family val="2"/>
      </rPr>
      <t xml:space="preserve"> CONSTRUCTION MILES</t>
    </r>
  </si>
  <si>
    <r>
      <rPr>
        <sz val="8"/>
        <color rgb="FFFF0000"/>
        <rFont val="Arial"/>
        <family val="2"/>
      </rPr>
      <t>[13]</t>
    </r>
    <r>
      <rPr>
        <sz val="10"/>
        <rFont val="Arial"/>
        <family val="2"/>
      </rPr>
      <t xml:space="preserve"> </t>
    </r>
    <r>
      <rPr>
        <b/>
        <sz val="10"/>
        <rFont val="Arial"/>
        <family val="2"/>
      </rPr>
      <t>Time Delay</t>
    </r>
  </si>
  <si>
    <r>
      <rPr>
        <sz val="10"/>
        <color rgb="FFFF0000"/>
        <rFont val="Arial"/>
        <family val="2"/>
      </rPr>
      <t>[14]</t>
    </r>
    <r>
      <rPr>
        <sz val="10"/>
        <rFont val="Arial"/>
        <family val="2"/>
      </rPr>
      <t xml:space="preserve"> </t>
    </r>
    <r>
      <rPr>
        <b/>
        <sz val="10"/>
        <rFont val="Arial"/>
        <family val="2"/>
      </rPr>
      <t>PASSENGER CAR COSTS:</t>
    </r>
  </si>
  <si>
    <r>
      <rPr>
        <sz val="10"/>
        <color rgb="FFFF0000"/>
        <rFont val="Arial"/>
        <family val="2"/>
      </rPr>
      <t>[15]</t>
    </r>
    <r>
      <rPr>
        <sz val="10"/>
        <rFont val="Arial"/>
        <family val="2"/>
      </rPr>
      <t xml:space="preserve"> </t>
    </r>
    <r>
      <rPr>
        <b/>
        <sz val="10"/>
        <rFont val="Arial"/>
        <family val="2"/>
      </rPr>
      <t>MULTI-UNIT TRUCK COSTS:</t>
    </r>
  </si>
  <si>
    <r>
      <rPr>
        <sz val="10"/>
        <color rgb="FFFF0000"/>
        <rFont val="Arial"/>
        <family val="2"/>
      </rPr>
      <t>[17]</t>
    </r>
    <r>
      <rPr>
        <b/>
        <sz val="10"/>
        <rFont val="Arial"/>
        <family val="2"/>
      </rPr>
      <t xml:space="preserve"> TIME DELAY:</t>
    </r>
  </si>
  <si>
    <r>
      <rPr>
        <sz val="8"/>
        <color rgb="FFFF0000"/>
        <rFont val="Arial"/>
        <family val="2"/>
      </rPr>
      <t>[18]</t>
    </r>
    <r>
      <rPr>
        <b/>
        <sz val="8"/>
        <rFont val="Arial"/>
        <family val="2"/>
      </rPr>
      <t xml:space="preserve"> </t>
    </r>
    <r>
      <rPr>
        <b/>
        <sz val="10"/>
        <rFont val="Arial"/>
        <family val="2"/>
      </rPr>
      <t>USE</t>
    </r>
  </si>
  <si>
    <r>
      <t xml:space="preserve">References:
Departmental Guidance for the Valuation of Travel Time in Economic Analysis (dated April 9, 1997)
    </t>
    </r>
    <r>
      <rPr>
        <sz val="10"/>
        <color theme="3" tint="0.59999389629810485"/>
        <rFont val="Arial"/>
        <family val="2"/>
      </rPr>
      <t xml:space="preserve"> https://www.transportation.gov/sites/dot.gov/files/docs/1997%20Value%20of%20Travel%20Time%20Guidance.pdf</t>
    </r>
    <r>
      <rPr>
        <sz val="10"/>
        <rFont val="Arial"/>
        <family val="2"/>
      </rPr>
      <t xml:space="preserve">
Revised Departmental Guidance on Valuation of Travel Time in Economic Analysis (Updated 2015)
   </t>
    </r>
    <r>
      <rPr>
        <sz val="10"/>
        <color theme="3" tint="0.59999389629810485"/>
        <rFont val="Arial"/>
        <family val="2"/>
      </rPr>
      <t xml:space="preserve">  https://www.transportation.gov/resources/2015-revised-value-of-travel-time-guidance </t>
    </r>
    <r>
      <rPr>
        <sz val="10"/>
        <rFont val="Arial"/>
        <family val="2"/>
      </rPr>
      <t xml:space="preserve">
Example:
Per Table 4 in the revised guidance:
   surface mode (cars) for local travel = $13.00 (all purposes)
   surface mode (cars) for intercity travel = $19.00 (all purposes)
   truck = $25.80
Per page 16&amp;17 in the original guidance, the average occupancy factor for local traffic is 1.6. The traffic volume is considered local traffic. 
   $13.00 * 1.6 = $20.80</t>
    </r>
  </si>
  <si>
    <r>
      <rPr>
        <b/>
        <sz val="10"/>
        <rFont val="Arial"/>
        <family val="2"/>
      </rPr>
      <t>A Numerical Example</t>
    </r>
    <r>
      <rPr>
        <sz val="10"/>
        <rFont val="Arial"/>
        <family val="2"/>
      </rPr>
      <t xml:space="preserve">
Suppose a major improvement to a segment of an urban highway is under study, and traffic-flow simulations indicate that the improvement would reduce total travel time on that segment by a total of 400 vehicle-hours per day.  Assume further that information on current usage of that segment reveals that total vehicle-hours of travel on the segment before its improvement consist of 50 percent local automobile travel, 25 percent intercity automobile trips passing through the urban area, 20 percent a combination of local and intercity trucks, and the remaining 5 percent transit buses.  Assuming that the 400 hours of travel time savings is distributed identically to current usage, Table 6 illustrates the computation and valuation of travel time savings by mode and trip purpose category and in total for the project.7  As the table indicates, the first step in the computation is to distribute the total number of vehicle-hours saved among mode and trip purpose categories using the percentage distribution of current usage of the facility.
Next, travel time savings are converted to person-hours by multiplying the number of vehicle-hours of time saved in each mode/trip purpose category by an appropriate vehicle occupancy factor.  Nationwide average occupancy factors of 1.6 and 2.3 persons per vehicle for local and intercity auto travel imply 1.6 hours of driver and passenger time for each vehicle-hour of local auto travel time saved and 2.3 hours of driver and passenger time per vehicle-hour of intercity auto travel time saved.  Assuming an average occupancy of 25 persons for transit vehicles, the 20 daily transit vehicle-hours (5 percent of 400 total vehicle-hours) saved by the project imply a savings of 500 person-hours of transit passenger time; trucks are assumed to be occupied by only a driver.  The resulting estimates of person-hours of travel time saved in each category are multiplied by the corresponding estimate of their hourly dollar value from Table 4 to produce the total dollar values shown in the last column of Table 6.
Following an identical procedure, the dollar values reported in Table 6 can be re- estimated using the low and high ranges for travel time values shown in Table 5 and the estimated number of person-hours of travel time saved in each mode/trip purpose category used in the example.  The resulting range for the daily total value of time savings from proceeding with the project extends from a low of $8,960 (Table 7) to a high of $13,705 (Table 8); however, the figure of $11,424 shown in Table 6 should be considered the most likely estimate of the total daily value of travel time savings from the project in question.  For use in a benefit-cost evaluation of such a project, the low, most likely, and high figures would each require annualization and appropriate discounting over the future period during which the predicted time savings were expected to continue.
</t>
    </r>
  </si>
  <si>
    <t>MAPS: Insert Google map and route information.  1. Save image/photo to Paint, resize if needed and save as a Jpeg file.  This reduces the size of the file considerably.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</si>
</sst>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0.000"/>
    <numFmt numFmtId="166" formatCode="&quot;$&quot;#,##0"/>
  </numFmts>
  <fonts count="17" x14ac:knownFonts="1">
    <font>
      <sz val="10"/>
      <name val="Arial"/>
    </font>
    <font>
      <sz val="8"/>
      <name val="Arial"/>
      <family val="2"/>
    </font>
    <font>
      <b/>
      <sz val="10"/>
      <name val="Arial"/>
      <family val="2"/>
    </font>
    <font>
      <sz val="10"/>
      <name val="Arial"/>
      <family val="2"/>
    </font>
    <font>
      <b/>
      <i/>
      <sz val="10"/>
      <name val="Arial"/>
      <family val="2"/>
    </font>
    <font>
      <b/>
      <sz val="8"/>
      <name val="Arial"/>
      <family val="2"/>
    </font>
    <font>
      <sz val="8"/>
      <name val="Courier New"/>
      <family val="3"/>
    </font>
    <font>
      <sz val="8"/>
      <name val="Arial"/>
      <family val="2"/>
    </font>
    <font>
      <sz val="8"/>
      <color indexed="81"/>
      <name val="Tahoma"/>
      <family val="2"/>
    </font>
    <font>
      <b/>
      <sz val="8"/>
      <color indexed="81"/>
      <name val="Tahoma"/>
      <family val="2"/>
    </font>
    <font>
      <b/>
      <sz val="12"/>
      <name val="Times New Roman"/>
      <family val="1"/>
    </font>
    <font>
      <sz val="10"/>
      <name val="Arial"/>
      <family val="2"/>
    </font>
    <font>
      <b/>
      <u/>
      <sz val="10"/>
      <name val="Arial"/>
      <family val="2"/>
    </font>
    <font>
      <sz val="9"/>
      <name val="Arial"/>
      <family val="2"/>
    </font>
    <font>
      <sz val="10"/>
      <color rgb="FFFF0000"/>
      <name val="Arial"/>
      <family val="2"/>
    </font>
    <font>
      <sz val="8"/>
      <color rgb="FFFF0000"/>
      <name val="Arial"/>
      <family val="2"/>
    </font>
    <font>
      <sz val="10"/>
      <color theme="3" tint="0.59999389629810485"/>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top/>
      <bottom style="double">
        <color indexed="64"/>
      </bottom>
      <diagonal/>
    </border>
    <border>
      <left/>
      <right/>
      <top/>
      <bottom style="medium">
        <color indexed="64"/>
      </bottom>
      <diagonal/>
    </border>
    <border>
      <left/>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double">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142">
    <xf numFmtId="0" fontId="0" fillId="0" borderId="0" xfId="0"/>
    <xf numFmtId="0" fontId="0" fillId="0" borderId="0" xfId="0" applyAlignment="1">
      <alignment horizontal="center"/>
    </xf>
    <xf numFmtId="0" fontId="0" fillId="0" borderId="0" xfId="0" quotePrefix="1" applyAlignment="1">
      <alignment horizontal="left"/>
    </xf>
    <xf numFmtId="0" fontId="0" fillId="0" borderId="0" xfId="0" applyBorder="1"/>
    <xf numFmtId="0" fontId="2" fillId="0" borderId="0" xfId="0" applyFont="1"/>
    <xf numFmtId="0" fontId="0" fillId="0" borderId="0" xfId="0" applyAlignment="1">
      <alignment horizontal="right"/>
    </xf>
    <xf numFmtId="0" fontId="6" fillId="0" borderId="0" xfId="0" quotePrefix="1" applyFont="1" applyAlignment="1">
      <alignment horizontal="left"/>
    </xf>
    <xf numFmtId="2" fontId="0" fillId="0" borderId="0" xfId="0" applyNumberFormat="1" applyBorder="1" applyAlignment="1">
      <alignment horizontal="center"/>
    </xf>
    <xf numFmtId="0" fontId="0" fillId="0" borderId="0" xfId="0" applyAlignment="1">
      <alignment wrapText="1"/>
    </xf>
    <xf numFmtId="0" fontId="0" fillId="0" borderId="0" xfId="0" applyNumberFormat="1" applyAlignment="1">
      <alignment vertical="top" wrapText="1"/>
    </xf>
    <xf numFmtId="0" fontId="4" fillId="0" borderId="0" xfId="0" applyFont="1" applyBorder="1" applyAlignment="1">
      <alignment horizontal="center"/>
    </xf>
    <xf numFmtId="0" fontId="0" fillId="0" borderId="0" xfId="0" applyAlignment="1">
      <alignment horizontal="left"/>
    </xf>
    <xf numFmtId="0" fontId="2" fillId="0" borderId="0" xfId="0" applyFont="1" applyAlignment="1"/>
    <xf numFmtId="0" fontId="4" fillId="2" borderId="2" xfId="0" applyFont="1" applyFill="1" applyBorder="1" applyAlignment="1">
      <alignment horizontal="center"/>
    </xf>
    <xf numFmtId="0" fontId="0" fillId="0" borderId="0" xfId="0" applyAlignment="1">
      <alignment wrapText="1"/>
    </xf>
    <xf numFmtId="0" fontId="0" fillId="0" borderId="0" xfId="0" applyNumberFormat="1" applyBorder="1" applyAlignment="1">
      <alignment vertical="top" wrapText="1"/>
    </xf>
    <xf numFmtId="0" fontId="0" fillId="0" borderId="0" xfId="0" applyAlignment="1">
      <alignment wrapText="1"/>
    </xf>
    <xf numFmtId="0" fontId="3" fillId="0" borderId="0" xfId="0" applyFont="1" applyBorder="1"/>
    <xf numFmtId="6" fontId="2" fillId="0" borderId="0" xfId="0" applyNumberFormat="1" applyFont="1" applyBorder="1"/>
    <xf numFmtId="0" fontId="2" fillId="0" borderId="4" xfId="0" applyFont="1" applyBorder="1" applyAlignment="1"/>
    <xf numFmtId="0" fontId="0" fillId="0" borderId="5" xfId="0" applyBorder="1"/>
    <xf numFmtId="0" fontId="0" fillId="0" borderId="6" xfId="0" applyBorder="1"/>
    <xf numFmtId="0" fontId="2" fillId="0" borderId="7" xfId="0" applyFont="1" applyBorder="1" applyAlignment="1"/>
    <xf numFmtId="0" fontId="0" fillId="0" borderId="8" xfId="0" applyBorder="1"/>
    <xf numFmtId="0" fontId="0" fillId="0" borderId="7" xfId="0" applyNumberFormat="1" applyBorder="1" applyAlignment="1">
      <alignment vertical="top" wrapText="1"/>
    </xf>
    <xf numFmtId="0" fontId="0" fillId="0" borderId="8" xfId="0" applyNumberFormat="1" applyBorder="1" applyAlignment="1">
      <alignment vertical="top" wrapText="1"/>
    </xf>
    <xf numFmtId="0" fontId="0" fillId="0" borderId="9" xfId="0" applyNumberFormat="1" applyBorder="1" applyAlignment="1">
      <alignment vertical="top" wrapText="1"/>
    </xf>
    <xf numFmtId="0" fontId="0" fillId="0" borderId="10" xfId="0" applyNumberFormat="1" applyBorder="1" applyAlignment="1">
      <alignment vertical="top" wrapText="1"/>
    </xf>
    <xf numFmtId="0" fontId="3" fillId="0" borderId="10" xfId="0" applyFont="1" applyBorder="1"/>
    <xf numFmtId="0" fontId="0" fillId="0" borderId="10" xfId="0" applyBorder="1"/>
    <xf numFmtId="6" fontId="2" fillId="0" borderId="10" xfId="0" applyNumberFormat="1" applyFont="1" applyBorder="1"/>
    <xf numFmtId="0" fontId="0" fillId="0" borderId="11" xfId="0" applyNumberFormat="1" applyBorder="1" applyAlignment="1">
      <alignment vertical="top"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0" fillId="0" borderId="0" xfId="0" applyFill="1"/>
    <xf numFmtId="0" fontId="0" fillId="3" borderId="0" xfId="0" applyFill="1"/>
    <xf numFmtId="3" fontId="0" fillId="4" borderId="2" xfId="0" applyNumberFormat="1" applyFill="1" applyBorder="1" applyAlignment="1" applyProtection="1">
      <alignment horizontal="center"/>
      <protection locked="0"/>
    </xf>
    <xf numFmtId="2" fontId="0" fillId="4" borderId="2" xfId="0" applyNumberFormat="1" applyFill="1" applyBorder="1" applyAlignment="1" applyProtection="1">
      <alignment horizontal="center"/>
      <protection locked="0"/>
    </xf>
    <xf numFmtId="2" fontId="3" fillId="4" borderId="2" xfId="0" applyNumberFormat="1" applyFont="1" applyFill="1" applyBorder="1" applyAlignment="1" applyProtection="1">
      <alignment horizontal="center"/>
      <protection locked="0"/>
    </xf>
    <xf numFmtId="1" fontId="4" fillId="4" borderId="2" xfId="0" applyNumberFormat="1" applyFont="1"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1" fillId="3" borderId="17" xfId="0" applyFont="1" applyFill="1" applyBorder="1" applyAlignment="1" applyProtection="1">
      <alignment horizontal="center"/>
    </xf>
    <xf numFmtId="0" fontId="0" fillId="3" borderId="0" xfId="0" applyFill="1" applyBorder="1" applyProtection="1"/>
    <xf numFmtId="0" fontId="3" fillId="3" borderId="17" xfId="0" applyFont="1" applyFill="1" applyBorder="1" applyAlignment="1" applyProtection="1">
      <alignment horizontal="right"/>
    </xf>
    <xf numFmtId="0" fontId="1" fillId="3" borderId="17" xfId="0" quotePrefix="1" applyFont="1" applyFill="1" applyBorder="1" applyAlignment="1" applyProtection="1">
      <alignment horizontal="center"/>
    </xf>
    <xf numFmtId="0" fontId="4" fillId="3" borderId="0" xfId="0" quotePrefix="1" applyFont="1" applyFill="1" applyBorder="1" applyAlignment="1" applyProtection="1">
      <alignment horizontal="left"/>
    </xf>
    <xf numFmtId="0" fontId="2" fillId="3" borderId="0" xfId="0" quotePrefix="1" applyFont="1" applyFill="1" applyBorder="1" applyAlignment="1" applyProtection="1">
      <alignment horizontal="center"/>
    </xf>
    <xf numFmtId="2" fontId="0" fillId="3" borderId="2" xfId="0" applyNumberFormat="1" applyFill="1" applyBorder="1" applyAlignment="1" applyProtection="1">
      <alignment horizontal="center"/>
    </xf>
    <xf numFmtId="2" fontId="0" fillId="3" borderId="3" xfId="0" applyNumberFormat="1" applyFill="1" applyBorder="1" applyAlignment="1" applyProtection="1">
      <alignment horizontal="center"/>
    </xf>
    <xf numFmtId="0" fontId="0" fillId="3" borderId="21" xfId="0" applyFill="1" applyBorder="1" applyProtection="1"/>
    <xf numFmtId="0" fontId="0" fillId="3" borderId="1" xfId="0" applyFill="1" applyBorder="1" applyProtection="1"/>
    <xf numFmtId="0" fontId="0" fillId="3" borderId="0" xfId="0" applyFill="1" applyBorder="1" applyAlignment="1" applyProtection="1">
      <alignment horizontal="center"/>
    </xf>
    <xf numFmtId="2" fontId="0" fillId="3" borderId="0" xfId="0" applyNumberFormat="1" applyFill="1" applyBorder="1" applyAlignment="1" applyProtection="1">
      <alignment horizontal="center"/>
    </xf>
    <xf numFmtId="0" fontId="0" fillId="3" borderId="17" xfId="0" applyFill="1" applyBorder="1" applyProtection="1"/>
    <xf numFmtId="0" fontId="1" fillId="3" borderId="0" xfId="0" quotePrefix="1" applyFont="1" applyFill="1" applyBorder="1" applyAlignment="1" applyProtection="1">
      <alignment horizontal="right"/>
    </xf>
    <xf numFmtId="0" fontId="1" fillId="3" borderId="0" xfId="0" applyFont="1" applyFill="1" applyBorder="1" applyAlignment="1" applyProtection="1">
      <alignment horizontal="center"/>
    </xf>
    <xf numFmtId="0" fontId="0" fillId="3" borderId="0" xfId="0" applyFill="1" applyBorder="1" applyAlignment="1" applyProtection="1">
      <alignment horizontal="right"/>
    </xf>
    <xf numFmtId="2" fontId="0" fillId="3" borderId="0" xfId="0" applyNumberFormat="1" applyFill="1" applyBorder="1" applyProtection="1"/>
    <xf numFmtId="0" fontId="0" fillId="3" borderId="0" xfId="0" quotePrefix="1" applyFill="1" applyBorder="1" applyAlignment="1" applyProtection="1">
      <alignment horizontal="left"/>
    </xf>
    <xf numFmtId="2" fontId="0" fillId="3" borderId="2" xfId="0" quotePrefix="1" applyNumberFormat="1" applyFill="1" applyBorder="1" applyAlignment="1" applyProtection="1">
      <alignment horizontal="center"/>
    </xf>
    <xf numFmtId="0" fontId="1" fillId="3" borderId="0" xfId="0" applyFont="1" applyFill="1" applyBorder="1" applyAlignment="1" applyProtection="1">
      <alignment horizontal="right"/>
    </xf>
    <xf numFmtId="2" fontId="0" fillId="3" borderId="0" xfId="0" quotePrefix="1" applyNumberFormat="1" applyFill="1" applyBorder="1" applyAlignment="1" applyProtection="1">
      <alignment horizontal="center"/>
    </xf>
    <xf numFmtId="0" fontId="2" fillId="3" borderId="0" xfId="0" quotePrefix="1" applyFont="1" applyFill="1" applyBorder="1" applyAlignment="1" applyProtection="1">
      <alignment horizontal="left"/>
    </xf>
    <xf numFmtId="0" fontId="1" fillId="3" borderId="0" xfId="0" quotePrefix="1" applyFont="1" applyFill="1" applyBorder="1" applyAlignment="1" applyProtection="1">
      <alignment horizontal="center"/>
    </xf>
    <xf numFmtId="165" fontId="0" fillId="3" borderId="2" xfId="0" applyNumberFormat="1" applyFill="1" applyBorder="1" applyAlignment="1" applyProtection="1">
      <alignment horizontal="center"/>
    </xf>
    <xf numFmtId="0" fontId="2" fillId="3" borderId="0" xfId="0" applyFont="1" applyFill="1" applyBorder="1" applyAlignment="1" applyProtection="1">
      <alignment horizontal="center"/>
    </xf>
    <xf numFmtId="3" fontId="0" fillId="3" borderId="2" xfId="0" applyNumberFormat="1" applyFill="1" applyBorder="1" applyAlignment="1" applyProtection="1">
      <alignment horizontal="center"/>
    </xf>
    <xf numFmtId="0" fontId="2" fillId="3" borderId="0" xfId="0" applyFont="1" applyFill="1" applyBorder="1" applyProtection="1"/>
    <xf numFmtId="164" fontId="0" fillId="3" borderId="0" xfId="0" applyNumberFormat="1" applyFill="1" applyBorder="1" applyProtection="1"/>
    <xf numFmtId="0" fontId="5" fillId="3" borderId="0" xfId="0" quotePrefix="1" applyFont="1" applyFill="1" applyBorder="1" applyAlignment="1" applyProtection="1">
      <alignment horizontal="center"/>
    </xf>
    <xf numFmtId="0" fontId="0" fillId="3" borderId="19" xfId="0" applyFill="1" applyBorder="1" applyProtection="1"/>
    <xf numFmtId="0" fontId="0" fillId="3" borderId="2" xfId="0" applyFill="1" applyBorder="1" applyProtection="1"/>
    <xf numFmtId="0" fontId="0" fillId="3" borderId="0" xfId="0" applyFill="1" applyBorder="1" applyAlignment="1" applyProtection="1">
      <alignment horizontal="left"/>
    </xf>
    <xf numFmtId="0" fontId="1" fillId="3" borderId="17" xfId="0" quotePrefix="1" applyFont="1" applyFill="1" applyBorder="1" applyAlignment="1" applyProtection="1">
      <alignment horizontal="center"/>
    </xf>
    <xf numFmtId="0" fontId="1" fillId="3" borderId="0" xfId="0" quotePrefix="1" applyFont="1" applyFill="1" applyBorder="1" applyAlignment="1" applyProtection="1">
      <alignment horizontal="center"/>
    </xf>
    <xf numFmtId="0" fontId="4" fillId="4" borderId="2" xfId="0" applyFont="1" applyFill="1" applyBorder="1" applyAlignment="1" applyProtection="1">
      <alignment horizontal="center"/>
      <protection locked="0"/>
    </xf>
    <xf numFmtId="166" fontId="0" fillId="3" borderId="2" xfId="0" applyNumberFormat="1" applyFill="1" applyBorder="1" applyProtection="1"/>
    <xf numFmtId="166" fontId="0" fillId="3" borderId="2" xfId="0" applyNumberFormat="1" applyFill="1" applyBorder="1" applyAlignment="1" applyProtection="1">
      <alignment horizontal="center"/>
    </xf>
    <xf numFmtId="0" fontId="3" fillId="3" borderId="0" xfId="0" applyFont="1" applyFill="1" applyBorder="1" applyAlignment="1" applyProtection="1">
      <alignment horizontal="left"/>
    </xf>
    <xf numFmtId="0" fontId="3" fillId="0" borderId="0" xfId="0" applyFont="1"/>
    <xf numFmtId="0" fontId="13" fillId="3" borderId="0" xfId="0" applyFont="1" applyFill="1" applyBorder="1" applyProtection="1"/>
    <xf numFmtId="166" fontId="2" fillId="4" borderId="2" xfId="0" applyNumberFormat="1" applyFont="1" applyFill="1" applyBorder="1" applyAlignment="1" applyProtection="1">
      <alignment horizontal="center"/>
      <protection locked="0"/>
    </xf>
    <xf numFmtId="0" fontId="15" fillId="3" borderId="17" xfId="0" quotePrefix="1" applyFont="1" applyFill="1" applyBorder="1" applyAlignment="1" applyProtection="1">
      <alignment horizontal="right"/>
    </xf>
    <xf numFmtId="0" fontId="15" fillId="3" borderId="0" xfId="0" quotePrefix="1" applyFont="1" applyFill="1" applyBorder="1" applyAlignment="1" applyProtection="1">
      <alignment horizontal="right"/>
    </xf>
    <xf numFmtId="0" fontId="14" fillId="3" borderId="0" xfId="0" applyFont="1" applyFill="1" applyBorder="1" applyAlignment="1" applyProtection="1">
      <alignment horizontal="right"/>
    </xf>
    <xf numFmtId="0" fontId="3" fillId="0" borderId="0" xfId="0" applyFont="1" applyAlignment="1">
      <alignment wrapText="1"/>
    </xf>
    <xf numFmtId="0" fontId="3" fillId="0" borderId="19"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2" fillId="0" borderId="0" xfId="0" applyFont="1" applyAlignment="1">
      <alignment horizont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3" fillId="0" borderId="0" xfId="0" applyNumberFormat="1" applyFont="1" applyAlignment="1">
      <alignment vertical="top" wrapText="1"/>
    </xf>
    <xf numFmtId="0" fontId="0" fillId="0" borderId="0" xfId="0" applyNumberFormat="1" applyAlignment="1">
      <alignment vertical="top" wrapText="1"/>
    </xf>
    <xf numFmtId="0" fontId="10" fillId="0" borderId="0" xfId="0" applyFont="1" applyAlignment="1">
      <alignment horizontal="center"/>
    </xf>
    <xf numFmtId="0" fontId="0" fillId="0" borderId="0" xfId="0" applyAlignment="1">
      <alignment horizontal="right"/>
    </xf>
    <xf numFmtId="0" fontId="4" fillId="2" borderId="2" xfId="0" applyFont="1" applyFill="1" applyBorder="1" applyAlignment="1">
      <alignment horizontal="center"/>
    </xf>
    <xf numFmtId="0" fontId="3" fillId="0" borderId="0" xfId="0" applyNumberFormat="1" applyFont="1" applyAlignment="1">
      <alignment horizontal="left" vertical="top" wrapText="1"/>
    </xf>
    <xf numFmtId="0" fontId="0" fillId="0" borderId="0" xfId="0" applyNumberFormat="1" applyAlignment="1">
      <alignment horizontal="left" vertical="top" wrapText="1"/>
    </xf>
    <xf numFmtId="44" fontId="0" fillId="0" borderId="0" xfId="1" applyNumberFormat="1" applyFont="1" applyBorder="1" applyAlignment="1">
      <alignment vertical="top" wrapText="1"/>
    </xf>
    <xf numFmtId="0" fontId="0" fillId="0" borderId="0" xfId="0" applyBorder="1" applyAlignment="1">
      <alignment vertical="top" wrapText="1"/>
    </xf>
    <xf numFmtId="0" fontId="3" fillId="3" borderId="0" xfId="0" applyFont="1" applyFill="1" applyBorder="1" applyAlignment="1" applyProtection="1">
      <alignment horizontal="right"/>
    </xf>
    <xf numFmtId="0" fontId="0" fillId="3" borderId="0" xfId="0" applyFill="1" applyBorder="1" applyAlignment="1" applyProtection="1">
      <alignment horizontal="right"/>
    </xf>
    <xf numFmtId="0" fontId="10" fillId="3" borderId="14" xfId="0" applyFont="1" applyFill="1" applyBorder="1" applyAlignment="1" applyProtection="1">
      <alignment horizontal="center"/>
    </xf>
    <xf numFmtId="0" fontId="10" fillId="3" borderId="15" xfId="0" applyFont="1" applyFill="1" applyBorder="1" applyAlignment="1" applyProtection="1">
      <alignment horizontal="center"/>
    </xf>
    <xf numFmtId="0" fontId="1" fillId="3" borderId="0" xfId="0" quotePrefix="1"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1" fillId="3" borderId="17" xfId="0" quotePrefix="1" applyFont="1" applyFill="1" applyBorder="1" applyAlignment="1" applyProtection="1">
      <alignment horizontal="center"/>
    </xf>
    <xf numFmtId="0" fontId="3" fillId="3" borderId="17" xfId="0" quotePrefix="1" applyFont="1" applyFill="1" applyBorder="1" applyAlignment="1" applyProtection="1">
      <alignment horizontal="center"/>
    </xf>
    <xf numFmtId="0" fontId="0" fillId="3" borderId="0" xfId="0" applyFill="1" applyBorder="1" applyAlignment="1" applyProtection="1">
      <alignment horizontal="center"/>
    </xf>
    <xf numFmtId="0" fontId="3" fillId="3" borderId="17" xfId="0" applyFont="1" applyFill="1" applyBorder="1" applyAlignment="1" applyProtection="1">
      <alignment horizontal="right"/>
    </xf>
    <xf numFmtId="0" fontId="12" fillId="3" borderId="22" xfId="0" applyFont="1" applyFill="1" applyBorder="1" applyAlignment="1" applyProtection="1">
      <alignment horizontal="left"/>
    </xf>
    <xf numFmtId="0" fontId="12" fillId="3" borderId="20" xfId="0" applyFont="1" applyFill="1" applyBorder="1" applyAlignment="1" applyProtection="1">
      <alignment horizontal="left"/>
    </xf>
    <xf numFmtId="2" fontId="3" fillId="3" borderId="0" xfId="0" applyNumberFormat="1" applyFont="1" applyFill="1" applyBorder="1" applyAlignment="1" applyProtection="1">
      <alignment horizontal="right"/>
    </xf>
    <xf numFmtId="2" fontId="0" fillId="3" borderId="0" xfId="0" applyNumberFormat="1" applyFill="1" applyBorder="1" applyAlignment="1" applyProtection="1">
      <alignment horizontal="right"/>
    </xf>
    <xf numFmtId="0" fontId="1" fillId="3" borderId="0" xfId="0" quotePrefix="1" applyFont="1" applyFill="1" applyBorder="1" applyAlignment="1" applyProtection="1">
      <alignment horizontal="right"/>
    </xf>
    <xf numFmtId="0" fontId="3" fillId="3" borderId="0" xfId="0" quotePrefix="1" applyFont="1" applyFill="1" applyBorder="1" applyAlignment="1" applyProtection="1">
      <alignment horizontal="right"/>
    </xf>
    <xf numFmtId="0" fontId="0" fillId="3" borderId="0" xfId="0" quotePrefix="1" applyFill="1" applyBorder="1" applyAlignment="1" applyProtection="1">
      <alignment horizontal="right"/>
    </xf>
    <xf numFmtId="0" fontId="13" fillId="3" borderId="0" xfId="0" quotePrefix="1" applyFont="1" applyFill="1" applyBorder="1" applyAlignment="1" applyProtection="1">
      <alignment horizontal="left"/>
    </xf>
    <xf numFmtId="0" fontId="0" fillId="3" borderId="0" xfId="0" applyFill="1" applyBorder="1" applyAlignment="1" applyProtection="1">
      <alignment horizontal="left"/>
    </xf>
    <xf numFmtId="0" fontId="2" fillId="3" borderId="0" xfId="0" applyFont="1" applyFill="1" applyBorder="1" applyAlignment="1" applyProtection="1">
      <alignment horizontal="left"/>
    </xf>
    <xf numFmtId="0" fontId="3" fillId="3" borderId="0" xfId="0" applyFont="1" applyFill="1" applyBorder="1" applyAlignment="1" applyProtection="1">
      <alignment horizontal="left"/>
    </xf>
    <xf numFmtId="0" fontId="13" fillId="3" borderId="0" xfId="0" quotePrefix="1" applyFont="1" applyFill="1" applyBorder="1" applyAlignment="1" applyProtection="1">
      <alignment horizontal="left" wrapText="1"/>
    </xf>
    <xf numFmtId="0" fontId="13" fillId="3" borderId="0" xfId="0" applyFont="1" applyFill="1" applyBorder="1" applyAlignment="1" applyProtection="1">
      <alignment horizontal="left"/>
    </xf>
    <xf numFmtId="0" fontId="3" fillId="3" borderId="2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2" fillId="3" borderId="20" xfId="0" applyFont="1" applyFill="1" applyBorder="1" applyAlignment="1" applyProtection="1">
      <alignment horizontal="left" vertical="center"/>
    </xf>
    <xf numFmtId="0" fontId="0" fillId="3" borderId="20" xfId="0" applyFill="1" applyBorder="1" applyAlignment="1" applyProtection="1">
      <alignment horizontal="left" vertical="center"/>
    </xf>
    <xf numFmtId="0" fontId="0" fillId="3" borderId="0" xfId="0" applyFill="1" applyBorder="1" applyAlignment="1" applyProtection="1">
      <alignment horizontal="left" vertical="center"/>
    </xf>
    <xf numFmtId="0" fontId="3" fillId="3" borderId="20" xfId="0" applyFont="1" applyFill="1" applyBorder="1" applyAlignment="1" applyProtection="1">
      <alignment horizontal="left"/>
    </xf>
    <xf numFmtId="0" fontId="0" fillId="3" borderId="20" xfId="0" applyFill="1" applyBorder="1" applyAlignment="1" applyProtection="1">
      <alignment horizontal="left"/>
    </xf>
    <xf numFmtId="0" fontId="3" fillId="3" borderId="17" xfId="0" quotePrefix="1" applyFont="1" applyFill="1" applyBorder="1" applyAlignment="1" applyProtection="1">
      <alignment horizontal="right"/>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24" xfId="0"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1DFAF5"/>
      <color rgb="FF49F7E2"/>
      <color rgb="FF20F8E9"/>
      <color rgb="FF5EF4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58106</xdr:colOff>
      <xdr:row>15</xdr:row>
      <xdr:rowOff>17680</xdr:rowOff>
    </xdr:to>
    <xdr:pic>
      <xdr:nvPicPr>
        <xdr:cNvPr id="12" name="Picture 11">
          <a:extLst>
            <a:ext uri="{FF2B5EF4-FFF2-40B4-BE49-F238E27FC236}">
              <a16:creationId xmlns:a16="http://schemas.microsoft.com/office/drawing/2014/main" id="{873025F0-D21F-4740-864B-CA952A3D3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6906" cy="2446555"/>
        </a:xfrm>
        <a:prstGeom prst="rect">
          <a:avLst/>
        </a:prstGeom>
      </xdr:spPr>
    </xdr:pic>
    <xdr:clientData/>
  </xdr:twoCellAnchor>
  <xdr:twoCellAnchor editAs="oneCell">
    <xdr:from>
      <xdr:col>4</xdr:col>
      <xdr:colOff>0</xdr:colOff>
      <xdr:row>0</xdr:row>
      <xdr:rowOff>0</xdr:rowOff>
    </xdr:from>
    <xdr:to>
      <xdr:col>7</xdr:col>
      <xdr:colOff>58106</xdr:colOff>
      <xdr:row>15</xdr:row>
      <xdr:rowOff>17680</xdr:rowOff>
    </xdr:to>
    <xdr:pic>
      <xdr:nvPicPr>
        <xdr:cNvPr id="14" name="Picture 13">
          <a:extLst>
            <a:ext uri="{FF2B5EF4-FFF2-40B4-BE49-F238E27FC236}">
              <a16:creationId xmlns:a16="http://schemas.microsoft.com/office/drawing/2014/main" id="{E9EBDF79-853F-410C-9864-6A2FB98C2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0" y="0"/>
          <a:ext cx="1886906" cy="2446555"/>
        </a:xfrm>
        <a:prstGeom prst="rect">
          <a:avLst/>
        </a:prstGeom>
      </xdr:spPr>
    </xdr:pic>
    <xdr:clientData/>
  </xdr:twoCellAnchor>
  <xdr:twoCellAnchor editAs="oneCell">
    <xdr:from>
      <xdr:col>8</xdr:col>
      <xdr:colOff>0</xdr:colOff>
      <xdr:row>0</xdr:row>
      <xdr:rowOff>0</xdr:rowOff>
    </xdr:from>
    <xdr:to>
      <xdr:col>11</xdr:col>
      <xdr:colOff>58106</xdr:colOff>
      <xdr:row>15</xdr:row>
      <xdr:rowOff>17680</xdr:rowOff>
    </xdr:to>
    <xdr:pic>
      <xdr:nvPicPr>
        <xdr:cNvPr id="16" name="Picture 15">
          <a:extLst>
            <a:ext uri="{FF2B5EF4-FFF2-40B4-BE49-F238E27FC236}">
              <a16:creationId xmlns:a16="http://schemas.microsoft.com/office/drawing/2014/main" id="{C0557295-20A4-4367-A577-9671EFAAAB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76800" y="0"/>
          <a:ext cx="1886906" cy="2446555"/>
        </a:xfrm>
        <a:prstGeom prst="rect">
          <a:avLst/>
        </a:prstGeom>
      </xdr:spPr>
    </xdr:pic>
    <xdr:clientData/>
  </xdr:twoCellAnchor>
  <xdr:twoCellAnchor editAs="oneCell">
    <xdr:from>
      <xdr:col>0</xdr:col>
      <xdr:colOff>0</xdr:colOff>
      <xdr:row>18</xdr:row>
      <xdr:rowOff>0</xdr:rowOff>
    </xdr:from>
    <xdr:to>
      <xdr:col>8</xdr:col>
      <xdr:colOff>590550</xdr:colOff>
      <xdr:row>61</xdr:row>
      <xdr:rowOff>126170</xdr:rowOff>
    </xdr:to>
    <xdr:pic>
      <xdr:nvPicPr>
        <xdr:cNvPr id="18" name="Picture 17">
          <a:extLst>
            <a:ext uri="{FF2B5EF4-FFF2-40B4-BE49-F238E27FC236}">
              <a16:creationId xmlns:a16="http://schemas.microsoft.com/office/drawing/2014/main" id="{FB0E2F1B-DCDE-4D45-92F0-B297FA5B9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914650"/>
          <a:ext cx="5467350" cy="7088945"/>
        </a:xfrm>
        <a:prstGeom prst="rect">
          <a:avLst/>
        </a:prstGeom>
      </xdr:spPr>
    </xdr:pic>
    <xdr:clientData/>
  </xdr:twoCellAnchor>
  <xdr:twoCellAnchor editAs="oneCell">
    <xdr:from>
      <xdr:col>12</xdr:col>
      <xdr:colOff>0</xdr:colOff>
      <xdr:row>0</xdr:row>
      <xdr:rowOff>0</xdr:rowOff>
    </xdr:from>
    <xdr:to>
      <xdr:col>15</xdr:col>
      <xdr:colOff>58106</xdr:colOff>
      <xdr:row>15</xdr:row>
      <xdr:rowOff>17680</xdr:rowOff>
    </xdr:to>
    <xdr:pic>
      <xdr:nvPicPr>
        <xdr:cNvPr id="20" name="Picture 19">
          <a:extLst>
            <a:ext uri="{FF2B5EF4-FFF2-40B4-BE49-F238E27FC236}">
              <a16:creationId xmlns:a16="http://schemas.microsoft.com/office/drawing/2014/main" id="{D0DC8D00-9D26-4DF2-9449-E045B4A7D9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15200" y="0"/>
          <a:ext cx="1886906" cy="24465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tabSelected="1" workbookViewId="0">
      <selection activeCell="B1" sqref="B1:D1"/>
    </sheetView>
  </sheetViews>
  <sheetFormatPr defaultRowHeight="12.75" x14ac:dyDescent="0.2"/>
  <cols>
    <col min="1" max="1" width="5" style="11" bestFit="1" customWidth="1"/>
    <col min="2" max="2" width="8.140625" customWidth="1"/>
    <col min="3" max="3" width="27.85546875" customWidth="1"/>
    <col min="4" max="4" width="93" customWidth="1"/>
  </cols>
  <sheetData>
    <row r="1" spans="2:4" x14ac:dyDescent="0.2">
      <c r="B1" s="92" t="s">
        <v>94</v>
      </c>
      <c r="C1" s="92"/>
      <c r="D1" s="92"/>
    </row>
    <row r="2" spans="2:4" ht="13.5" thickBot="1" x14ac:dyDescent="0.25"/>
    <row r="3" spans="2:4" ht="12.75" customHeight="1" x14ac:dyDescent="0.2">
      <c r="B3" s="93" t="s">
        <v>111</v>
      </c>
      <c r="C3" s="94"/>
      <c r="D3" s="95"/>
    </row>
    <row r="4" spans="2:4" ht="12.75" customHeight="1" x14ac:dyDescent="0.2">
      <c r="B4" s="96" t="s">
        <v>107</v>
      </c>
      <c r="C4" s="97"/>
      <c r="D4" s="98"/>
    </row>
    <row r="5" spans="2:4" ht="25.5" customHeight="1" x14ac:dyDescent="0.2">
      <c r="B5" s="96" t="s">
        <v>108</v>
      </c>
      <c r="C5" s="97"/>
      <c r="D5" s="98"/>
    </row>
    <row r="6" spans="2:4" ht="38.25" customHeight="1" x14ac:dyDescent="0.2">
      <c r="B6" s="96" t="s">
        <v>109</v>
      </c>
      <c r="C6" s="97"/>
      <c r="D6" s="98"/>
    </row>
    <row r="7" spans="2:4" ht="13.5" customHeight="1" thickBot="1" x14ac:dyDescent="0.25">
      <c r="B7" s="89" t="s">
        <v>110</v>
      </c>
      <c r="C7" s="90"/>
      <c r="D7" s="91"/>
    </row>
    <row r="8" spans="2:4" ht="12" customHeight="1" thickBot="1" x14ac:dyDescent="0.25">
      <c r="B8" s="35" t="s">
        <v>32</v>
      </c>
      <c r="C8" s="32" t="s">
        <v>33</v>
      </c>
      <c r="D8" s="33" t="s">
        <v>39</v>
      </c>
    </row>
    <row r="9" spans="2:4" ht="20.100000000000001" customHeight="1" thickBot="1" x14ac:dyDescent="0.25">
      <c r="B9" s="35">
        <v>1</v>
      </c>
      <c r="C9" s="36" t="s">
        <v>95</v>
      </c>
      <c r="D9" s="34" t="s">
        <v>40</v>
      </c>
    </row>
    <row r="10" spans="2:4" ht="20.100000000000001" customHeight="1" thickBot="1" x14ac:dyDescent="0.25">
      <c r="B10" s="35">
        <v>2</v>
      </c>
      <c r="C10" s="36" t="s">
        <v>41</v>
      </c>
      <c r="D10" s="34" t="s">
        <v>42</v>
      </c>
    </row>
    <row r="11" spans="2:4" ht="20.100000000000001" customHeight="1" thickBot="1" x14ac:dyDescent="0.25">
      <c r="B11" s="35">
        <v>3</v>
      </c>
      <c r="C11" s="36" t="s">
        <v>43</v>
      </c>
      <c r="D11" s="34" t="s">
        <v>44</v>
      </c>
    </row>
    <row r="12" spans="2:4" ht="50.1" customHeight="1" thickBot="1" x14ac:dyDescent="0.25">
      <c r="B12" s="35">
        <v>4</v>
      </c>
      <c r="C12" s="36" t="s">
        <v>81</v>
      </c>
      <c r="D12" s="34" t="s">
        <v>82</v>
      </c>
    </row>
    <row r="13" spans="2:4" ht="20.100000000000001" customHeight="1" thickBot="1" x14ac:dyDescent="0.25">
      <c r="B13" s="35">
        <v>5</v>
      </c>
      <c r="C13" s="36" t="s">
        <v>45</v>
      </c>
      <c r="D13" s="34" t="s">
        <v>46</v>
      </c>
    </row>
    <row r="14" spans="2:4" ht="50.1" customHeight="1" thickBot="1" x14ac:dyDescent="0.25">
      <c r="B14" s="35">
        <v>6</v>
      </c>
      <c r="C14" s="36" t="s">
        <v>47</v>
      </c>
      <c r="D14" s="34" t="s">
        <v>49</v>
      </c>
    </row>
    <row r="15" spans="2:4" ht="50.1" customHeight="1" thickBot="1" x14ac:dyDescent="0.25">
      <c r="B15" s="35">
        <v>7</v>
      </c>
      <c r="C15" s="36" t="s">
        <v>48</v>
      </c>
      <c r="D15" s="34" t="s">
        <v>83</v>
      </c>
    </row>
    <row r="16" spans="2:4" ht="20.100000000000001" customHeight="1" thickBot="1" x14ac:dyDescent="0.25">
      <c r="B16" s="35">
        <v>8</v>
      </c>
      <c r="C16" s="36" t="s">
        <v>50</v>
      </c>
      <c r="D16" s="34" t="s">
        <v>51</v>
      </c>
    </row>
    <row r="17" spans="2:4" ht="20.100000000000001" customHeight="1" thickBot="1" x14ac:dyDescent="0.25">
      <c r="B17" s="35" t="s">
        <v>52</v>
      </c>
      <c r="C17" s="36" t="s">
        <v>54</v>
      </c>
      <c r="D17" s="34" t="s">
        <v>56</v>
      </c>
    </row>
    <row r="18" spans="2:4" ht="20.100000000000001" customHeight="1" thickBot="1" x14ac:dyDescent="0.25">
      <c r="B18" s="35" t="s">
        <v>53</v>
      </c>
      <c r="C18" s="36" t="s">
        <v>55</v>
      </c>
      <c r="D18" s="34" t="s">
        <v>57</v>
      </c>
    </row>
    <row r="19" spans="2:4" ht="20.100000000000001" customHeight="1" thickBot="1" x14ac:dyDescent="0.25">
      <c r="B19" s="35">
        <v>9</v>
      </c>
      <c r="C19" s="36" t="s">
        <v>58</v>
      </c>
      <c r="D19" s="34" t="s">
        <v>59</v>
      </c>
    </row>
    <row r="20" spans="2:4" ht="50.1" customHeight="1" thickBot="1" x14ac:dyDescent="0.25">
      <c r="B20" s="35">
        <v>10</v>
      </c>
      <c r="C20" s="36" t="s">
        <v>60</v>
      </c>
      <c r="D20" s="34" t="s">
        <v>93</v>
      </c>
    </row>
    <row r="21" spans="2:4" ht="59.25" customHeight="1" thickBot="1" x14ac:dyDescent="0.25">
      <c r="B21" s="35" t="s">
        <v>36</v>
      </c>
      <c r="C21" s="36"/>
      <c r="D21" s="34" t="s">
        <v>84</v>
      </c>
    </row>
    <row r="22" spans="2:4" ht="20.100000000000001" customHeight="1" thickBot="1" x14ac:dyDescent="0.25">
      <c r="B22" s="35" t="s">
        <v>37</v>
      </c>
      <c r="C22" s="36"/>
      <c r="D22" s="34" t="s">
        <v>85</v>
      </c>
    </row>
    <row r="23" spans="2:4" ht="20.100000000000001" customHeight="1" thickBot="1" x14ac:dyDescent="0.25">
      <c r="B23" s="35" t="s">
        <v>38</v>
      </c>
      <c r="C23" s="36"/>
      <c r="D23" s="34" t="s">
        <v>86</v>
      </c>
    </row>
    <row r="24" spans="2:4" ht="39.75" customHeight="1" thickBot="1" x14ac:dyDescent="0.25">
      <c r="B24" s="35">
        <v>11</v>
      </c>
      <c r="C24" s="36" t="s">
        <v>47</v>
      </c>
      <c r="D24" s="34" t="s">
        <v>87</v>
      </c>
    </row>
    <row r="25" spans="2:4" ht="29.25" customHeight="1" thickBot="1" x14ac:dyDescent="0.25">
      <c r="B25" s="35">
        <v>12</v>
      </c>
      <c r="C25" s="36" t="s">
        <v>61</v>
      </c>
      <c r="D25" s="34" t="s">
        <v>88</v>
      </c>
    </row>
    <row r="26" spans="2:4" ht="50.25" customHeight="1" thickBot="1" x14ac:dyDescent="0.25">
      <c r="B26" s="35" t="s">
        <v>62</v>
      </c>
      <c r="C26" s="36"/>
      <c r="D26" s="34" t="s">
        <v>89</v>
      </c>
    </row>
    <row r="27" spans="2:4" ht="20.100000000000001" customHeight="1" thickBot="1" x14ac:dyDescent="0.25">
      <c r="B27" s="35" t="s">
        <v>63</v>
      </c>
      <c r="C27" s="36"/>
      <c r="D27" s="34" t="s">
        <v>90</v>
      </c>
    </row>
    <row r="28" spans="2:4" ht="20.100000000000001" customHeight="1" thickBot="1" x14ac:dyDescent="0.25">
      <c r="B28" s="35" t="s">
        <v>64</v>
      </c>
      <c r="C28" s="36"/>
      <c r="D28" s="34" t="s">
        <v>91</v>
      </c>
    </row>
    <row r="29" spans="2:4" ht="30" customHeight="1" thickBot="1" x14ac:dyDescent="0.25">
      <c r="B29" s="35" t="s">
        <v>65</v>
      </c>
      <c r="C29" s="36" t="s">
        <v>66</v>
      </c>
      <c r="D29" s="34" t="s">
        <v>114</v>
      </c>
    </row>
    <row r="30" spans="2:4" ht="20.100000000000001" customHeight="1" thickBot="1" x14ac:dyDescent="0.25">
      <c r="B30" s="35">
        <v>13</v>
      </c>
      <c r="C30" s="36" t="s">
        <v>67</v>
      </c>
      <c r="D30" s="34" t="s">
        <v>68</v>
      </c>
    </row>
    <row r="31" spans="2:4" ht="20.100000000000001" customHeight="1" thickBot="1" x14ac:dyDescent="0.25">
      <c r="B31" s="35">
        <v>14</v>
      </c>
      <c r="C31" s="36" t="s">
        <v>69</v>
      </c>
      <c r="D31" s="34" t="s">
        <v>70</v>
      </c>
    </row>
    <row r="32" spans="2:4" ht="20.100000000000001" customHeight="1" thickBot="1" x14ac:dyDescent="0.25">
      <c r="B32" s="35">
        <v>15</v>
      </c>
      <c r="C32" s="36" t="s">
        <v>71</v>
      </c>
      <c r="D32" s="34" t="s">
        <v>72</v>
      </c>
    </row>
    <row r="33" spans="2:4" ht="20.100000000000001" customHeight="1" thickBot="1" x14ac:dyDescent="0.25">
      <c r="B33" s="35">
        <v>16</v>
      </c>
      <c r="C33" s="36" t="s">
        <v>73</v>
      </c>
      <c r="D33" s="34" t="s">
        <v>74</v>
      </c>
    </row>
    <row r="34" spans="2:4" ht="26.25" customHeight="1" thickBot="1" x14ac:dyDescent="0.25">
      <c r="B34" s="35">
        <v>17</v>
      </c>
      <c r="C34" s="36" t="s">
        <v>67</v>
      </c>
      <c r="D34" s="34" t="s">
        <v>92</v>
      </c>
    </row>
    <row r="35" spans="2:4" ht="20.100000000000001" customHeight="1" thickBot="1" x14ac:dyDescent="0.25">
      <c r="B35" s="35">
        <v>18</v>
      </c>
      <c r="C35" s="36" t="s">
        <v>75</v>
      </c>
      <c r="D35" s="34" t="s">
        <v>76</v>
      </c>
    </row>
  </sheetData>
  <mergeCells count="6">
    <mergeCell ref="B7:D7"/>
    <mergeCell ref="B1:D1"/>
    <mergeCell ref="B3:D3"/>
    <mergeCell ref="B4:D4"/>
    <mergeCell ref="B5:D5"/>
    <mergeCell ref="B6:D6"/>
  </mergeCells>
  <phoneticPr fontId="7" type="noConversion"/>
  <printOptions gridLines="1"/>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topLeftCell="A7" zoomScaleNormal="100" workbookViewId="0">
      <selection activeCell="A25" sqref="A25:N25"/>
    </sheetView>
  </sheetViews>
  <sheetFormatPr defaultRowHeight="12.75" x14ac:dyDescent="0.2"/>
  <cols>
    <col min="2" max="2" width="9" customWidth="1"/>
    <col min="3" max="3" width="8.28515625" customWidth="1"/>
    <col min="4" max="4" width="1.7109375" customWidth="1"/>
    <col min="5" max="5" width="9.7109375" customWidth="1"/>
    <col min="6" max="6" width="2.140625" customWidth="1"/>
    <col min="7" max="7" width="8.42578125" bestFit="1" customWidth="1"/>
    <col min="8" max="8" width="2" customWidth="1"/>
    <col min="9" max="9" width="9.85546875" customWidth="1"/>
    <col min="10" max="10" width="2" customWidth="1"/>
    <col min="11" max="11" width="11" customWidth="1"/>
    <col min="12" max="12" width="10.28515625" customWidth="1"/>
    <col min="13" max="13" width="4.42578125" customWidth="1"/>
    <col min="14" max="14" width="10.5703125" customWidth="1"/>
    <col min="15" max="15" width="7.140625" customWidth="1"/>
  </cols>
  <sheetData>
    <row r="1" spans="1:15" ht="15.75" x14ac:dyDescent="0.25">
      <c r="A1" s="101" t="s">
        <v>31</v>
      </c>
      <c r="B1" s="101"/>
      <c r="C1" s="101"/>
      <c r="D1" s="101"/>
      <c r="E1" s="101"/>
      <c r="F1" s="101"/>
      <c r="G1" s="101"/>
      <c r="H1" s="101"/>
      <c r="I1" s="101"/>
      <c r="J1" s="101"/>
      <c r="K1" s="101"/>
      <c r="L1" s="101"/>
      <c r="M1" s="101"/>
      <c r="N1" s="101"/>
    </row>
    <row r="2" spans="1:15" x14ac:dyDescent="0.2">
      <c r="A2" s="1"/>
      <c r="B2" s="1"/>
      <c r="C2" s="1"/>
      <c r="D2" s="1"/>
      <c r="E2" s="1"/>
      <c r="F2" s="1"/>
      <c r="G2" s="1"/>
      <c r="H2" s="1"/>
      <c r="I2" s="1"/>
      <c r="J2" s="1"/>
      <c r="K2" s="1"/>
      <c r="L2" s="1"/>
      <c r="M2" s="1"/>
    </row>
    <row r="3" spans="1:15" ht="13.5" thickBot="1" x14ac:dyDescent="0.25">
      <c r="A3" s="11" t="s">
        <v>95</v>
      </c>
      <c r="B3" s="13"/>
      <c r="C3" s="102" t="s">
        <v>1</v>
      </c>
      <c r="D3" s="102"/>
      <c r="E3" s="102"/>
      <c r="F3" s="103"/>
      <c r="G3" s="103"/>
      <c r="H3" s="103"/>
      <c r="I3" s="103"/>
      <c r="J3" s="103"/>
      <c r="K3" s="103"/>
      <c r="L3" s="102" t="s">
        <v>2</v>
      </c>
      <c r="M3" s="102"/>
      <c r="N3" s="13"/>
    </row>
    <row r="4" spans="1:15" x14ac:dyDescent="0.2">
      <c r="A4" s="2"/>
      <c r="B4" s="10"/>
      <c r="C4" s="5"/>
      <c r="D4" s="5"/>
      <c r="E4" s="5"/>
      <c r="F4" s="10"/>
      <c r="G4" s="10"/>
      <c r="H4" s="10"/>
      <c r="I4" s="10"/>
      <c r="J4" s="10"/>
      <c r="K4" s="10"/>
      <c r="L4" s="5"/>
      <c r="M4" s="5"/>
      <c r="N4" s="10"/>
    </row>
    <row r="5" spans="1:15" x14ac:dyDescent="0.2">
      <c r="A5" s="4" t="s">
        <v>77</v>
      </c>
    </row>
    <row r="6" spans="1:15" ht="101.25" customHeight="1" x14ac:dyDescent="0.2">
      <c r="A6" s="99" t="s">
        <v>101</v>
      </c>
      <c r="B6" s="100"/>
      <c r="C6" s="100"/>
      <c r="D6" s="100"/>
      <c r="E6" s="100"/>
      <c r="F6" s="100"/>
      <c r="G6" s="100"/>
      <c r="H6" s="100"/>
      <c r="I6" s="100"/>
      <c r="J6" s="100"/>
      <c r="K6" s="100"/>
      <c r="L6" s="100"/>
      <c r="M6" s="100"/>
      <c r="N6" s="100"/>
      <c r="O6" s="9"/>
    </row>
    <row r="7" spans="1:15" x14ac:dyDescent="0.2">
      <c r="A7" s="4" t="s">
        <v>78</v>
      </c>
    </row>
    <row r="8" spans="1:15" ht="30" customHeight="1" x14ac:dyDescent="0.2">
      <c r="A8" s="99" t="s">
        <v>102</v>
      </c>
      <c r="B8" s="100"/>
      <c r="C8" s="100"/>
      <c r="D8" s="100"/>
      <c r="E8" s="100"/>
      <c r="F8" s="100"/>
      <c r="G8" s="100"/>
      <c r="H8" s="100"/>
      <c r="I8" s="100"/>
      <c r="J8" s="100"/>
      <c r="K8" s="100"/>
      <c r="L8" s="100"/>
      <c r="M8" s="100"/>
      <c r="N8" s="100"/>
    </row>
    <row r="9" spans="1:15" x14ac:dyDescent="0.2">
      <c r="A9" s="4" t="s">
        <v>9</v>
      </c>
    </row>
    <row r="10" spans="1:15" ht="67.5" customHeight="1" x14ac:dyDescent="0.2">
      <c r="A10" s="99" t="s">
        <v>103</v>
      </c>
      <c r="B10" s="100"/>
      <c r="C10" s="100"/>
      <c r="D10" s="100"/>
      <c r="E10" s="100"/>
      <c r="F10" s="100"/>
      <c r="G10" s="100"/>
      <c r="H10" s="100"/>
      <c r="I10" s="100"/>
      <c r="J10" s="100"/>
      <c r="K10" s="100"/>
      <c r="L10" s="100"/>
      <c r="M10" s="100"/>
      <c r="N10" s="100"/>
    </row>
    <row r="11" spans="1:15" x14ac:dyDescent="0.2">
      <c r="A11" s="12" t="s">
        <v>3</v>
      </c>
    </row>
    <row r="12" spans="1:15" ht="30" customHeight="1" x14ac:dyDescent="0.2">
      <c r="A12" s="99" t="s">
        <v>104</v>
      </c>
      <c r="B12" s="100"/>
      <c r="C12" s="100"/>
      <c r="D12" s="100"/>
      <c r="E12" s="100"/>
      <c r="F12" s="100"/>
      <c r="G12" s="100"/>
      <c r="H12" s="100"/>
      <c r="I12" s="100"/>
      <c r="J12" s="100"/>
      <c r="K12" s="100"/>
      <c r="L12" s="100"/>
      <c r="M12" s="100"/>
      <c r="N12" s="100"/>
      <c r="O12" s="16"/>
    </row>
    <row r="13" spans="1:15" ht="12.75" customHeight="1" x14ac:dyDescent="0.2">
      <c r="A13" s="12" t="s">
        <v>10</v>
      </c>
      <c r="B13" s="16"/>
      <c r="C13" s="16"/>
      <c r="D13" s="16"/>
      <c r="E13" s="16"/>
      <c r="F13" s="16"/>
      <c r="G13" s="16"/>
      <c r="H13" s="16"/>
      <c r="I13" s="16"/>
      <c r="J13" s="16"/>
      <c r="K13" s="16"/>
      <c r="L13" s="16"/>
      <c r="M13" s="16"/>
      <c r="N13" s="16"/>
      <c r="O13" s="16"/>
    </row>
    <row r="14" spans="1:15" ht="30" customHeight="1" x14ac:dyDescent="0.2">
      <c r="A14" s="99" t="s">
        <v>105</v>
      </c>
      <c r="B14" s="99"/>
      <c r="C14" s="99"/>
      <c r="D14" s="99"/>
      <c r="E14" s="99"/>
      <c r="F14" s="99"/>
      <c r="G14" s="99"/>
      <c r="H14" s="99"/>
      <c r="I14" s="99"/>
      <c r="J14" s="99"/>
      <c r="K14" s="99"/>
      <c r="L14" s="99"/>
      <c r="M14" s="99"/>
      <c r="N14" s="99"/>
      <c r="O14" s="16"/>
    </row>
    <row r="15" spans="1:15" x14ac:dyDescent="0.2">
      <c r="A15" s="12" t="s">
        <v>79</v>
      </c>
    </row>
    <row r="16" spans="1:15" ht="30" customHeight="1" x14ac:dyDescent="0.2">
      <c r="A16" s="99" t="s">
        <v>106</v>
      </c>
      <c r="B16" s="100"/>
      <c r="C16" s="100"/>
      <c r="D16" s="100"/>
      <c r="E16" s="100"/>
      <c r="F16" s="100"/>
      <c r="G16" s="100"/>
      <c r="H16" s="100"/>
      <c r="I16" s="100"/>
      <c r="J16" s="100"/>
      <c r="K16" s="100"/>
      <c r="L16" s="100"/>
      <c r="M16" s="100"/>
      <c r="N16" s="100"/>
      <c r="O16" s="8"/>
    </row>
    <row r="17" spans="1:15" x14ac:dyDescent="0.2">
      <c r="A17" s="12" t="s">
        <v>80</v>
      </c>
    </row>
    <row r="18" spans="1:15" ht="30" customHeight="1" x14ac:dyDescent="0.2">
      <c r="A18" s="99"/>
      <c r="B18" s="100"/>
      <c r="C18" s="100"/>
      <c r="D18" s="100"/>
      <c r="E18" s="100"/>
      <c r="F18" s="100"/>
      <c r="G18" s="100"/>
      <c r="H18" s="100"/>
      <c r="I18" s="100"/>
      <c r="J18" s="100"/>
      <c r="K18" s="100"/>
      <c r="L18" s="100"/>
      <c r="M18" s="100"/>
      <c r="N18" s="100"/>
      <c r="O18" s="8"/>
    </row>
    <row r="19" spans="1:15" ht="7.9" customHeight="1" thickBot="1" x14ac:dyDescent="0.25">
      <c r="A19" s="100"/>
      <c r="B19" s="100"/>
      <c r="C19" s="100"/>
      <c r="D19" s="100"/>
      <c r="E19" s="100"/>
      <c r="F19" s="100"/>
      <c r="G19" s="100"/>
      <c r="H19" s="100"/>
      <c r="I19" s="100"/>
      <c r="J19" s="100"/>
      <c r="K19" s="100"/>
      <c r="L19" s="100"/>
      <c r="M19" s="100"/>
      <c r="N19" s="100"/>
    </row>
    <row r="20" spans="1:15" x14ac:dyDescent="0.2">
      <c r="A20" s="19" t="s">
        <v>97</v>
      </c>
      <c r="B20" s="20"/>
      <c r="C20" s="20"/>
      <c r="D20" s="20"/>
      <c r="E20" s="20"/>
      <c r="F20" s="20"/>
      <c r="G20" s="20"/>
      <c r="H20" s="20"/>
      <c r="I20" s="20"/>
      <c r="J20" s="20"/>
      <c r="K20" s="20"/>
      <c r="L20" s="20"/>
      <c r="M20" s="20"/>
      <c r="N20" s="21"/>
    </row>
    <row r="21" spans="1:15" x14ac:dyDescent="0.2">
      <c r="A21" s="22"/>
      <c r="B21" s="3"/>
      <c r="C21" s="15" t="s">
        <v>98</v>
      </c>
      <c r="D21" s="3" t="s">
        <v>12</v>
      </c>
      <c r="E21" s="106">
        <f>'AVERAGE DELAY'!K53</f>
        <v>0</v>
      </c>
      <c r="F21" s="107"/>
      <c r="G21" s="3"/>
      <c r="H21" s="3"/>
      <c r="I21" s="3"/>
      <c r="J21" s="3"/>
      <c r="K21" s="3"/>
      <c r="L21" s="3"/>
      <c r="M21" s="3"/>
      <c r="N21" s="23"/>
    </row>
    <row r="22" spans="1:15" x14ac:dyDescent="0.2">
      <c r="A22" s="24"/>
      <c r="B22" s="15"/>
      <c r="C22" s="17" t="s">
        <v>75</v>
      </c>
      <c r="D22" s="3" t="s">
        <v>12</v>
      </c>
      <c r="E22" s="18">
        <f>'AVERAGE DELAY'!K55</f>
        <v>0</v>
      </c>
      <c r="F22" s="3"/>
      <c r="I22" s="15"/>
      <c r="J22" s="15"/>
      <c r="K22" s="15"/>
      <c r="L22" s="15"/>
      <c r="M22" s="15"/>
      <c r="N22" s="25"/>
      <c r="O22" s="14"/>
    </row>
    <row r="23" spans="1:15" ht="13.5" thickBot="1" x14ac:dyDescent="0.25">
      <c r="A23" s="26"/>
      <c r="B23" s="27"/>
      <c r="C23" s="28"/>
      <c r="D23" s="29"/>
      <c r="E23" s="30"/>
      <c r="F23" s="29"/>
      <c r="G23" s="27"/>
      <c r="H23" s="27"/>
      <c r="I23" s="27"/>
      <c r="J23" s="27"/>
      <c r="K23" s="27"/>
      <c r="L23" s="27"/>
      <c r="M23" s="27"/>
      <c r="N23" s="31"/>
      <c r="O23" s="16"/>
    </row>
    <row r="24" spans="1:15" x14ac:dyDescent="0.2">
      <c r="A24" s="12" t="s">
        <v>96</v>
      </c>
    </row>
    <row r="25" spans="1:15" ht="217.15" customHeight="1" x14ac:dyDescent="0.2">
      <c r="A25" s="104" t="s">
        <v>134</v>
      </c>
      <c r="B25" s="105"/>
      <c r="C25" s="105"/>
      <c r="D25" s="105"/>
      <c r="E25" s="105"/>
      <c r="F25" s="105"/>
      <c r="G25" s="105"/>
      <c r="H25" s="105"/>
      <c r="I25" s="105"/>
      <c r="J25" s="105"/>
      <c r="K25" s="105"/>
      <c r="L25" s="105"/>
      <c r="M25" s="105"/>
      <c r="N25" s="105"/>
      <c r="O25" s="8"/>
    </row>
    <row r="33" spans="11:11" x14ac:dyDescent="0.2">
      <c r="K33" t="s">
        <v>99</v>
      </c>
    </row>
  </sheetData>
  <mergeCells count="13">
    <mergeCell ref="A10:N10"/>
    <mergeCell ref="A14:N14"/>
    <mergeCell ref="A16:N16"/>
    <mergeCell ref="A25:N25"/>
    <mergeCell ref="A18:N19"/>
    <mergeCell ref="E21:F21"/>
    <mergeCell ref="A12:N12"/>
    <mergeCell ref="A8:N8"/>
    <mergeCell ref="A6:N6"/>
    <mergeCell ref="A1:N1"/>
    <mergeCell ref="C3:E3"/>
    <mergeCell ref="F3:K3"/>
    <mergeCell ref="L3:M3"/>
  </mergeCells>
  <phoneticPr fontId="0" type="noConversion"/>
  <pageMargins left="0.5" right="0.25" top="0.75" bottom="0.5" header="0.5" footer="0.5"/>
  <pageSetup orientation="portrait" r:id="rId1"/>
  <headerFooter alignWithMargins="0"/>
  <rowBreaks count="1" manualBreakCount="1">
    <brk id="23"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8"/>
  <sheetViews>
    <sheetView zoomScaleNormal="100" workbookViewId="0">
      <selection activeCell="E45" sqref="E45"/>
    </sheetView>
  </sheetViews>
  <sheetFormatPr defaultRowHeight="12.75" x14ac:dyDescent="0.2"/>
  <cols>
    <col min="1" max="1" width="13" customWidth="1"/>
    <col min="2" max="2" width="9" customWidth="1"/>
    <col min="3" max="3" width="8.28515625" customWidth="1"/>
    <col min="4" max="4" width="1.7109375" customWidth="1"/>
    <col min="5" max="5" width="10.7109375" customWidth="1"/>
    <col min="6" max="6" width="2.140625" customWidth="1"/>
    <col min="7" max="7" width="10.7109375" customWidth="1"/>
    <col min="8" max="8" width="2" customWidth="1"/>
    <col min="9" max="9" width="7.85546875" customWidth="1"/>
    <col min="10" max="10" width="2" customWidth="1"/>
    <col min="11" max="11" width="11.5703125" customWidth="1"/>
    <col min="12" max="12" width="10.7109375" customWidth="1"/>
    <col min="13" max="13" width="6.85546875" customWidth="1"/>
    <col min="15" max="15" width="54" customWidth="1"/>
  </cols>
  <sheetData>
    <row r="1" spans="1:21" ht="15.75" x14ac:dyDescent="0.25">
      <c r="A1" s="110" t="s">
        <v>0</v>
      </c>
      <c r="B1" s="111"/>
      <c r="C1" s="111"/>
      <c r="D1" s="111"/>
      <c r="E1" s="111"/>
      <c r="F1" s="111"/>
      <c r="G1" s="111"/>
      <c r="H1" s="111"/>
      <c r="I1" s="111"/>
      <c r="J1" s="111"/>
      <c r="K1" s="111"/>
      <c r="L1" s="111"/>
      <c r="M1" s="111"/>
    </row>
    <row r="2" spans="1:21" ht="9.6" customHeight="1" x14ac:dyDescent="0.2">
      <c r="A2" s="44"/>
      <c r="B2" s="45"/>
      <c r="C2" s="112" t="s">
        <v>112</v>
      </c>
      <c r="D2" s="112"/>
      <c r="E2" s="112"/>
      <c r="F2" s="45"/>
      <c r="G2" s="45"/>
      <c r="H2" s="45"/>
      <c r="I2" s="45"/>
      <c r="J2" s="45"/>
      <c r="K2" s="45"/>
      <c r="L2" s="112" t="s">
        <v>112</v>
      </c>
      <c r="M2" s="112"/>
    </row>
    <row r="3" spans="1:21" ht="13.5" thickBot="1" x14ac:dyDescent="0.25">
      <c r="A3" s="46" t="s">
        <v>117</v>
      </c>
      <c r="B3" s="42"/>
      <c r="C3" s="108" t="s">
        <v>118</v>
      </c>
      <c r="D3" s="109"/>
      <c r="E3" s="109"/>
      <c r="F3" s="113"/>
      <c r="G3" s="113"/>
      <c r="H3" s="113"/>
      <c r="I3" s="113"/>
      <c r="J3" s="113"/>
      <c r="K3" s="113"/>
      <c r="L3" s="113"/>
      <c r="M3" s="113"/>
    </row>
    <row r="4" spans="1:21" ht="9.6" customHeight="1" x14ac:dyDescent="0.2">
      <c r="A4" s="47" t="s">
        <v>112</v>
      </c>
      <c r="B4" s="45"/>
      <c r="C4" s="45"/>
      <c r="D4" s="45"/>
      <c r="E4" s="45"/>
      <c r="F4" s="45"/>
      <c r="G4" s="45"/>
      <c r="H4" s="45"/>
      <c r="I4" s="45"/>
      <c r="J4" s="45"/>
      <c r="K4" s="45"/>
      <c r="L4" s="112" t="s">
        <v>112</v>
      </c>
      <c r="M4" s="112"/>
    </row>
    <row r="5" spans="1:21" ht="13.5" customHeight="1" thickBot="1" x14ac:dyDescent="0.25">
      <c r="A5" s="117" t="s">
        <v>119</v>
      </c>
      <c r="B5" s="108"/>
      <c r="C5" s="78"/>
      <c r="D5" s="45"/>
      <c r="E5" s="45"/>
      <c r="F5" s="45"/>
      <c r="G5" s="45"/>
      <c r="H5" s="45"/>
      <c r="I5" s="45"/>
      <c r="J5" s="45"/>
      <c r="K5" s="45"/>
      <c r="L5" s="77"/>
      <c r="M5" s="77"/>
    </row>
    <row r="6" spans="1:21" ht="9.6" customHeight="1" x14ac:dyDescent="0.2">
      <c r="A6" s="76"/>
      <c r="B6" s="45"/>
      <c r="C6" s="45"/>
      <c r="D6" s="45"/>
      <c r="E6" s="45"/>
      <c r="F6" s="45"/>
      <c r="G6" s="45"/>
      <c r="H6" s="45"/>
      <c r="I6" s="45"/>
      <c r="J6" s="45"/>
      <c r="K6" s="45"/>
      <c r="L6" s="77"/>
      <c r="M6" s="77"/>
    </row>
    <row r="7" spans="1:21" ht="13.5" thickBot="1" x14ac:dyDescent="0.25">
      <c r="A7" s="138" t="s">
        <v>120</v>
      </c>
      <c r="B7" s="124"/>
      <c r="C7" s="124"/>
      <c r="D7" s="124"/>
      <c r="E7" s="39"/>
      <c r="F7" s="48"/>
      <c r="G7" s="108" t="s">
        <v>121</v>
      </c>
      <c r="H7" s="108"/>
      <c r="I7" s="108"/>
      <c r="J7" s="108"/>
      <c r="K7" s="41"/>
      <c r="L7" s="108"/>
      <c r="M7" s="109"/>
      <c r="Q7" s="37"/>
      <c r="R7" s="37"/>
      <c r="S7" s="37"/>
    </row>
    <row r="8" spans="1:21" ht="9.6" customHeight="1" x14ac:dyDescent="0.2">
      <c r="A8" s="47"/>
      <c r="B8" s="45"/>
      <c r="C8" s="45"/>
      <c r="D8" s="45"/>
      <c r="E8" s="45"/>
      <c r="F8" s="45"/>
      <c r="G8" s="112"/>
      <c r="H8" s="112"/>
      <c r="I8" s="112"/>
      <c r="J8" s="45"/>
      <c r="K8" s="45"/>
      <c r="L8" s="45"/>
      <c r="M8" s="45"/>
      <c r="Q8" s="38"/>
      <c r="R8" s="38"/>
      <c r="S8" s="38"/>
      <c r="T8" s="38"/>
      <c r="U8" s="38"/>
    </row>
    <row r="9" spans="1:21" ht="13.5" thickBot="1" x14ac:dyDescent="0.25">
      <c r="A9" s="138" t="s">
        <v>122</v>
      </c>
      <c r="B9" s="124"/>
      <c r="C9" s="124"/>
      <c r="D9" s="124"/>
      <c r="E9" s="40"/>
      <c r="F9" s="45"/>
      <c r="G9" s="123" t="s">
        <v>123</v>
      </c>
      <c r="H9" s="124"/>
      <c r="I9" s="124"/>
      <c r="J9" s="124"/>
      <c r="K9" s="41"/>
      <c r="L9" s="45"/>
      <c r="M9" s="45"/>
      <c r="Q9" s="38"/>
      <c r="R9" s="38"/>
      <c r="S9" s="38"/>
      <c r="T9" s="38"/>
      <c r="U9" s="38"/>
    </row>
    <row r="10" spans="1:21" ht="9.6" customHeight="1" x14ac:dyDescent="0.2">
      <c r="A10" s="47" t="s">
        <v>112</v>
      </c>
      <c r="B10" s="45"/>
      <c r="C10" s="45"/>
      <c r="D10" s="45"/>
      <c r="E10" s="45"/>
      <c r="F10" s="45"/>
      <c r="G10" s="45"/>
      <c r="H10" s="45"/>
      <c r="I10" s="45"/>
      <c r="J10" s="45"/>
      <c r="K10" s="45"/>
      <c r="L10" s="45"/>
      <c r="M10" s="45"/>
      <c r="Q10" s="38"/>
      <c r="R10" s="38"/>
      <c r="S10" s="38"/>
      <c r="T10" s="38"/>
      <c r="U10" s="38"/>
    </row>
    <row r="11" spans="1:21" x14ac:dyDescent="0.2">
      <c r="A11" s="117" t="s">
        <v>124</v>
      </c>
      <c r="B11" s="109"/>
      <c r="C11" s="109"/>
      <c r="D11" s="109"/>
      <c r="E11" s="45"/>
      <c r="F11" s="45"/>
      <c r="G11" s="45"/>
      <c r="H11" s="45"/>
      <c r="I11" s="45"/>
      <c r="J11" s="45"/>
      <c r="K11" s="45"/>
      <c r="L11" s="45"/>
      <c r="M11" s="45"/>
      <c r="Q11" s="38"/>
      <c r="R11" s="38"/>
      <c r="S11" s="38"/>
      <c r="T11" s="38"/>
      <c r="U11" s="38"/>
    </row>
    <row r="12" spans="1:21" ht="13.5" thickBot="1" x14ac:dyDescent="0.25">
      <c r="A12" s="85" t="s">
        <v>21</v>
      </c>
      <c r="B12" s="127" t="s">
        <v>4</v>
      </c>
      <c r="C12" s="126"/>
      <c r="D12" s="45"/>
      <c r="E12" s="40"/>
      <c r="F12" s="126" t="s">
        <v>6</v>
      </c>
      <c r="G12" s="126"/>
      <c r="H12" s="126"/>
      <c r="I12" s="126"/>
      <c r="J12" s="49" t="s">
        <v>12</v>
      </c>
      <c r="K12" s="50">
        <f>+E12/60</f>
        <v>0</v>
      </c>
      <c r="L12" s="125" t="s">
        <v>18</v>
      </c>
      <c r="M12" s="125"/>
      <c r="Q12" s="38"/>
      <c r="R12" s="38"/>
      <c r="S12" s="38"/>
      <c r="T12" s="38"/>
      <c r="U12" s="38"/>
    </row>
    <row r="13" spans="1:21" ht="13.5" thickBot="1" x14ac:dyDescent="0.25">
      <c r="A13" s="85" t="s">
        <v>22</v>
      </c>
      <c r="B13" s="127" t="s">
        <v>5</v>
      </c>
      <c r="C13" s="126"/>
      <c r="D13" s="45"/>
      <c r="E13" s="40"/>
      <c r="F13" s="126" t="s">
        <v>6</v>
      </c>
      <c r="G13" s="126"/>
      <c r="H13" s="126"/>
      <c r="I13" s="126"/>
      <c r="J13" s="49" t="s">
        <v>12</v>
      </c>
      <c r="K13" s="51">
        <f>+E13/60</f>
        <v>0</v>
      </c>
      <c r="L13" s="125" t="s">
        <v>18</v>
      </c>
      <c r="M13" s="125"/>
      <c r="Q13" s="38"/>
      <c r="R13" s="38"/>
      <c r="S13" s="38"/>
      <c r="T13" s="38"/>
      <c r="U13" s="38"/>
    </row>
    <row r="14" spans="1:21" ht="13.5" thickBot="1" x14ac:dyDescent="0.25">
      <c r="A14" s="52"/>
      <c r="B14" s="53"/>
      <c r="C14" s="53"/>
      <c r="D14" s="53"/>
      <c r="E14" s="53"/>
      <c r="F14" s="53"/>
      <c r="G14" s="53"/>
      <c r="H14" s="53"/>
      <c r="I14" s="53"/>
      <c r="J14" s="53"/>
      <c r="K14" s="53"/>
      <c r="L14" s="53"/>
      <c r="M14" s="53"/>
      <c r="Q14" s="38"/>
      <c r="R14" s="38"/>
      <c r="S14" s="38"/>
      <c r="T14" s="38"/>
      <c r="U14" s="38"/>
    </row>
    <row r="15" spans="1:21" ht="13.5" thickTop="1" x14ac:dyDescent="0.2">
      <c r="A15" s="118" t="s">
        <v>7</v>
      </c>
      <c r="B15" s="119"/>
      <c r="C15" s="45"/>
      <c r="D15" s="45"/>
      <c r="E15" s="45"/>
      <c r="F15" s="45"/>
      <c r="G15" s="45"/>
      <c r="H15" s="45"/>
      <c r="I15" s="45"/>
      <c r="J15" s="45"/>
      <c r="K15" s="45"/>
      <c r="L15" s="136" t="s">
        <v>8</v>
      </c>
      <c r="M15" s="137"/>
      <c r="Q15" s="38"/>
      <c r="R15" s="38"/>
      <c r="S15" s="38"/>
      <c r="T15" s="38"/>
      <c r="U15" s="38"/>
    </row>
    <row r="16" spans="1:21" ht="9.6" customHeight="1" x14ac:dyDescent="0.2">
      <c r="A16" s="114" t="s">
        <v>112</v>
      </c>
      <c r="B16" s="112"/>
      <c r="C16" s="45"/>
      <c r="D16" s="45"/>
      <c r="E16" s="45"/>
      <c r="F16" s="45"/>
      <c r="G16" s="45"/>
      <c r="H16" s="45"/>
      <c r="I16" s="45"/>
      <c r="J16" s="45"/>
      <c r="K16" s="45"/>
      <c r="L16" s="45"/>
      <c r="M16" s="45"/>
    </row>
    <row r="17" spans="1:15" ht="13.5" thickBot="1" x14ac:dyDescent="0.25">
      <c r="A17" s="117" t="s">
        <v>125</v>
      </c>
      <c r="B17" s="108"/>
      <c r="C17" s="108"/>
      <c r="D17" s="108"/>
      <c r="E17" s="108"/>
      <c r="F17" s="45"/>
      <c r="G17" s="43"/>
      <c r="H17" s="49" t="s">
        <v>30</v>
      </c>
      <c r="I17" s="124" t="s">
        <v>20</v>
      </c>
      <c r="J17" s="124"/>
      <c r="K17" s="124"/>
      <c r="L17" s="50">
        <f>+G17/60</f>
        <v>0</v>
      </c>
      <c r="M17" s="81"/>
      <c r="O17" s="82"/>
    </row>
    <row r="18" spans="1:15" ht="9.6" customHeight="1" x14ac:dyDescent="0.2">
      <c r="A18" s="114" t="s">
        <v>112</v>
      </c>
      <c r="B18" s="112"/>
      <c r="C18" s="45"/>
      <c r="D18" s="45"/>
      <c r="E18" s="45"/>
      <c r="F18" s="45"/>
      <c r="G18" s="54"/>
      <c r="H18" s="49"/>
      <c r="I18" s="45"/>
      <c r="J18" s="45"/>
      <c r="K18" s="45"/>
      <c r="L18" s="55"/>
      <c r="M18" s="45"/>
    </row>
    <row r="19" spans="1:15" ht="13.5" thickBot="1" x14ac:dyDescent="0.25">
      <c r="A19" s="117" t="s">
        <v>126</v>
      </c>
      <c r="B19" s="108"/>
      <c r="C19" s="108"/>
      <c r="D19" s="108"/>
      <c r="E19" s="108"/>
      <c r="F19" s="45"/>
      <c r="G19" s="43"/>
      <c r="H19" s="49" t="s">
        <v>30</v>
      </c>
      <c r="I19" s="124" t="s">
        <v>20</v>
      </c>
      <c r="J19" s="124"/>
      <c r="K19" s="124"/>
      <c r="L19" s="50">
        <f>+G19/60</f>
        <v>0</v>
      </c>
      <c r="M19" s="75"/>
    </row>
    <row r="20" spans="1:15" x14ac:dyDescent="0.2">
      <c r="A20" s="56"/>
      <c r="B20" s="45"/>
      <c r="C20" s="45"/>
      <c r="D20" s="45"/>
      <c r="E20" s="45"/>
      <c r="F20" s="45"/>
      <c r="G20" s="54"/>
      <c r="H20" s="49"/>
      <c r="I20" s="45"/>
      <c r="J20" s="45"/>
      <c r="K20" s="45"/>
      <c r="L20" s="55"/>
      <c r="M20" s="45"/>
    </row>
    <row r="21" spans="1:15" ht="13.5" thickBot="1" x14ac:dyDescent="0.25">
      <c r="A21" s="56"/>
      <c r="B21" s="45"/>
      <c r="C21" s="45"/>
      <c r="D21" s="45"/>
      <c r="E21" s="57" t="s">
        <v>23</v>
      </c>
      <c r="F21" s="58"/>
      <c r="G21" s="43"/>
      <c r="H21" s="49" t="s">
        <v>30</v>
      </c>
      <c r="I21" s="124" t="s">
        <v>20</v>
      </c>
      <c r="J21" s="124"/>
      <c r="K21" s="124"/>
      <c r="L21" s="50">
        <f>+G21/60</f>
        <v>0</v>
      </c>
      <c r="M21" s="75"/>
    </row>
    <row r="22" spans="1:15" x14ac:dyDescent="0.2">
      <c r="A22" s="56"/>
      <c r="B22" s="45"/>
      <c r="C22" s="45"/>
      <c r="D22" s="45"/>
      <c r="E22" s="59"/>
      <c r="F22" s="45"/>
      <c r="G22" s="54"/>
      <c r="H22" s="49"/>
      <c r="I22" s="45"/>
      <c r="J22" s="45"/>
      <c r="K22" s="45"/>
      <c r="L22" s="60"/>
      <c r="M22" s="45"/>
    </row>
    <row r="23" spans="1:15" ht="13.5" thickBot="1" x14ac:dyDescent="0.25">
      <c r="A23" s="56"/>
      <c r="B23" s="45"/>
      <c r="C23" s="45"/>
      <c r="D23" s="45"/>
      <c r="E23" s="57" t="s">
        <v>24</v>
      </c>
      <c r="F23" s="58"/>
      <c r="G23" s="43"/>
      <c r="H23" s="49" t="s">
        <v>30</v>
      </c>
      <c r="I23" s="124" t="s">
        <v>20</v>
      </c>
      <c r="J23" s="124"/>
      <c r="K23" s="124"/>
      <c r="L23" s="50">
        <f>+G23/60</f>
        <v>0</v>
      </c>
      <c r="M23" s="75"/>
    </row>
    <row r="24" spans="1:15" x14ac:dyDescent="0.2">
      <c r="A24" s="56"/>
      <c r="B24" s="45"/>
      <c r="C24" s="45"/>
      <c r="D24" s="45"/>
      <c r="E24" s="59"/>
      <c r="F24" s="45"/>
      <c r="G24" s="54"/>
      <c r="H24" s="49"/>
      <c r="I24" s="45"/>
      <c r="J24" s="45"/>
      <c r="K24" s="45"/>
      <c r="L24" s="55"/>
      <c r="M24" s="45"/>
    </row>
    <row r="25" spans="1:15" ht="13.5" thickBot="1" x14ac:dyDescent="0.25">
      <c r="A25" s="56"/>
      <c r="B25" s="45"/>
      <c r="C25" s="45"/>
      <c r="D25" s="45"/>
      <c r="E25" s="57" t="s">
        <v>25</v>
      </c>
      <c r="F25" s="58"/>
      <c r="G25" s="43"/>
      <c r="H25" s="49" t="s">
        <v>30</v>
      </c>
      <c r="I25" s="124" t="s">
        <v>20</v>
      </c>
      <c r="J25" s="124"/>
      <c r="K25" s="124"/>
      <c r="L25" s="50">
        <f>+G25/60</f>
        <v>0</v>
      </c>
      <c r="M25" s="75"/>
    </row>
    <row r="26" spans="1:15" ht="13.5" thickBot="1" x14ac:dyDescent="0.25">
      <c r="A26" s="52"/>
      <c r="B26" s="53"/>
      <c r="C26" s="53"/>
      <c r="D26" s="53"/>
      <c r="E26" s="53"/>
      <c r="F26" s="53"/>
      <c r="G26" s="53"/>
      <c r="H26" s="53"/>
      <c r="I26" s="53"/>
      <c r="J26" s="53"/>
      <c r="K26" s="53"/>
      <c r="L26" s="53"/>
      <c r="M26" s="53"/>
    </row>
    <row r="27" spans="1:15" ht="13.5" thickTop="1" x14ac:dyDescent="0.2">
      <c r="A27" s="118" t="s">
        <v>9</v>
      </c>
      <c r="B27" s="119"/>
      <c r="C27" s="119"/>
      <c r="D27" s="45"/>
      <c r="E27" s="45"/>
      <c r="F27" s="45"/>
      <c r="G27" s="45"/>
      <c r="H27" s="45"/>
      <c r="I27" s="45"/>
      <c r="J27" s="45"/>
      <c r="K27" s="131" t="s">
        <v>13</v>
      </c>
      <c r="L27" s="131"/>
      <c r="M27" s="131"/>
    </row>
    <row r="28" spans="1:15" ht="9.6" customHeight="1" x14ac:dyDescent="0.2">
      <c r="A28" s="114" t="s">
        <v>112</v>
      </c>
      <c r="B28" s="112"/>
      <c r="C28" s="45"/>
      <c r="D28" s="45"/>
      <c r="E28" s="45"/>
      <c r="F28" s="45"/>
      <c r="G28" s="45"/>
      <c r="H28" s="61"/>
      <c r="I28" s="45"/>
      <c r="J28" s="45"/>
      <c r="K28" s="132"/>
      <c r="L28" s="132"/>
      <c r="M28" s="132"/>
    </row>
    <row r="29" spans="1:15" ht="13.5" thickBot="1" x14ac:dyDescent="0.25">
      <c r="A29" s="117" t="s">
        <v>127</v>
      </c>
      <c r="B29" s="109"/>
      <c r="C29" s="109"/>
      <c r="D29" s="109"/>
      <c r="E29" s="40"/>
      <c r="F29" s="49" t="s">
        <v>30</v>
      </c>
      <c r="G29" s="62">
        <f>L17</f>
        <v>0</v>
      </c>
      <c r="H29" s="126" t="s">
        <v>11</v>
      </c>
      <c r="I29" s="126"/>
      <c r="J29" s="49" t="s">
        <v>12</v>
      </c>
      <c r="K29" s="50">
        <f>+IF(G29=0,0,E29/G29)</f>
        <v>0</v>
      </c>
      <c r="L29" s="130"/>
      <c r="M29" s="130"/>
    </row>
    <row r="30" spans="1:15" ht="9.6" customHeight="1" x14ac:dyDescent="0.2">
      <c r="A30" s="114" t="s">
        <v>112</v>
      </c>
      <c r="B30" s="112"/>
      <c r="C30" s="45"/>
      <c r="D30" s="45"/>
      <c r="E30" s="54"/>
      <c r="F30" s="45"/>
      <c r="G30" s="54"/>
      <c r="H30" s="61"/>
      <c r="I30" s="45"/>
      <c r="J30" s="45"/>
      <c r="K30" s="55"/>
      <c r="L30" s="83"/>
      <c r="M30" s="83"/>
    </row>
    <row r="31" spans="1:15" ht="13.5" thickBot="1" x14ac:dyDescent="0.25">
      <c r="A31" s="117" t="s">
        <v>128</v>
      </c>
      <c r="B31" s="109"/>
      <c r="C31" s="109"/>
      <c r="D31" s="109"/>
      <c r="E31" s="40"/>
      <c r="F31" s="49" t="s">
        <v>30</v>
      </c>
      <c r="G31" s="62">
        <f>L19</f>
        <v>0</v>
      </c>
      <c r="H31" s="126" t="s">
        <v>11</v>
      </c>
      <c r="I31" s="126"/>
      <c r="J31" s="49" t="s">
        <v>12</v>
      </c>
      <c r="K31" s="50">
        <f>+IF(G31=0,0,E31/G31)</f>
        <v>0</v>
      </c>
      <c r="L31" s="130"/>
      <c r="M31" s="130"/>
    </row>
    <row r="32" spans="1:15" x14ac:dyDescent="0.2">
      <c r="A32" s="56"/>
      <c r="B32" s="45"/>
      <c r="C32" s="45"/>
      <c r="D32" s="45"/>
      <c r="E32" s="54"/>
      <c r="F32" s="45"/>
      <c r="G32" s="54"/>
      <c r="H32" s="61"/>
      <c r="I32" s="45"/>
      <c r="J32" s="45"/>
      <c r="K32" s="55"/>
      <c r="L32" s="83"/>
      <c r="M32" s="83"/>
    </row>
    <row r="33" spans="1:14" ht="13.5" thickBot="1" x14ac:dyDescent="0.25">
      <c r="A33" s="56"/>
      <c r="B33" s="45"/>
      <c r="C33" s="86" t="s">
        <v>26</v>
      </c>
      <c r="D33" s="63"/>
      <c r="E33" s="40"/>
      <c r="F33" s="49" t="s">
        <v>30</v>
      </c>
      <c r="G33" s="62">
        <f>L21</f>
        <v>0</v>
      </c>
      <c r="H33" s="126" t="s">
        <v>11</v>
      </c>
      <c r="I33" s="126"/>
      <c r="J33" s="49" t="s">
        <v>12</v>
      </c>
      <c r="K33" s="50">
        <f>+IF(G33=0,0,E33/G33)</f>
        <v>0</v>
      </c>
      <c r="L33" s="130"/>
      <c r="M33" s="130"/>
    </row>
    <row r="34" spans="1:14" x14ac:dyDescent="0.2">
      <c r="A34" s="56"/>
      <c r="B34" s="45"/>
      <c r="C34" s="87"/>
      <c r="D34" s="59"/>
      <c r="E34" s="54"/>
      <c r="F34" s="45"/>
      <c r="G34" s="54"/>
      <c r="H34" s="61"/>
      <c r="I34" s="45"/>
      <c r="J34" s="45"/>
      <c r="K34" s="55"/>
      <c r="L34" s="83"/>
      <c r="M34" s="83"/>
    </row>
    <row r="35" spans="1:14" ht="13.5" thickBot="1" x14ac:dyDescent="0.25">
      <c r="A35" s="56"/>
      <c r="B35" s="45"/>
      <c r="C35" s="86" t="s">
        <v>27</v>
      </c>
      <c r="D35" s="63"/>
      <c r="E35" s="40"/>
      <c r="F35" s="49" t="s">
        <v>30</v>
      </c>
      <c r="G35" s="50">
        <f>L23</f>
        <v>0</v>
      </c>
      <c r="H35" s="126" t="s">
        <v>11</v>
      </c>
      <c r="I35" s="126"/>
      <c r="J35" s="49" t="s">
        <v>12</v>
      </c>
      <c r="K35" s="50">
        <f>+IF(G35=0,0,E35/G35)</f>
        <v>0</v>
      </c>
      <c r="L35" s="130"/>
      <c r="M35" s="130"/>
    </row>
    <row r="36" spans="1:14" x14ac:dyDescent="0.2">
      <c r="A36" s="56"/>
      <c r="B36" s="45"/>
      <c r="C36" s="87"/>
      <c r="D36" s="59"/>
      <c r="E36" s="54"/>
      <c r="F36" s="45"/>
      <c r="G36" s="54"/>
      <c r="H36" s="61"/>
      <c r="I36" s="45"/>
      <c r="J36" s="45"/>
      <c r="K36" s="55"/>
      <c r="L36" s="83"/>
      <c r="M36" s="83"/>
    </row>
    <row r="37" spans="1:14" ht="13.5" thickBot="1" x14ac:dyDescent="0.25">
      <c r="A37" s="56"/>
      <c r="B37" s="45"/>
      <c r="C37" s="86" t="s">
        <v>28</v>
      </c>
      <c r="D37" s="63"/>
      <c r="E37" s="40"/>
      <c r="F37" s="49" t="s">
        <v>30</v>
      </c>
      <c r="G37" s="62">
        <f>L25</f>
        <v>0</v>
      </c>
      <c r="H37" s="126" t="s">
        <v>11</v>
      </c>
      <c r="I37" s="126"/>
      <c r="J37" s="49" t="s">
        <v>12</v>
      </c>
      <c r="K37" s="50">
        <f>+IF(G37=0,0,E37/G37)</f>
        <v>0</v>
      </c>
      <c r="L37" s="130"/>
      <c r="M37" s="130"/>
    </row>
    <row r="38" spans="1:14" x14ac:dyDescent="0.2">
      <c r="A38" s="56"/>
      <c r="B38" s="45"/>
      <c r="C38" s="86"/>
      <c r="D38" s="63"/>
      <c r="E38" s="55"/>
      <c r="F38" s="49"/>
      <c r="G38" s="64"/>
      <c r="H38" s="45"/>
      <c r="I38" s="45"/>
      <c r="J38" s="49"/>
      <c r="K38" s="55"/>
      <c r="L38" s="83"/>
      <c r="M38" s="83"/>
    </row>
    <row r="39" spans="1:14" ht="13.5" thickBot="1" x14ac:dyDescent="0.25">
      <c r="A39" s="56"/>
      <c r="B39" s="45"/>
      <c r="C39" s="86" t="s">
        <v>34</v>
      </c>
      <c r="D39" s="63"/>
      <c r="E39" s="120" t="s">
        <v>66</v>
      </c>
      <c r="F39" s="121"/>
      <c r="G39" s="121"/>
      <c r="H39" s="121"/>
      <c r="I39" s="121"/>
      <c r="J39" s="49" t="s">
        <v>12</v>
      </c>
      <c r="K39" s="40"/>
      <c r="L39" s="130"/>
      <c r="M39" s="130"/>
    </row>
    <row r="40" spans="1:14" x14ac:dyDescent="0.2">
      <c r="A40" s="56"/>
      <c r="B40" s="45"/>
      <c r="C40" s="45"/>
      <c r="D40" s="45"/>
      <c r="E40" s="45"/>
      <c r="F40" s="45"/>
      <c r="G40" s="45"/>
      <c r="H40" s="45"/>
      <c r="I40" s="45"/>
      <c r="J40" s="45"/>
      <c r="K40" s="55"/>
      <c r="L40" s="83"/>
      <c r="M40" s="83"/>
      <c r="N40" s="3"/>
    </row>
    <row r="41" spans="1:14" ht="13.5" thickBot="1" x14ac:dyDescent="0.25">
      <c r="A41" s="56"/>
      <c r="B41" s="45"/>
      <c r="C41" s="45"/>
      <c r="D41" s="45"/>
      <c r="E41" s="45"/>
      <c r="F41" s="57"/>
      <c r="G41" s="122" t="s">
        <v>129</v>
      </c>
      <c r="H41" s="109"/>
      <c r="I41" s="109"/>
      <c r="J41" s="65" t="s">
        <v>12</v>
      </c>
      <c r="K41" s="40">
        <f>SUM(K31,K33,K35,K37,K39)-K29</f>
        <v>0</v>
      </c>
      <c r="L41" s="130"/>
      <c r="M41" s="130"/>
      <c r="N41" s="7"/>
    </row>
    <row r="42" spans="1:14" ht="13.5" thickBot="1" x14ac:dyDescent="0.25">
      <c r="A42" s="52"/>
      <c r="B42" s="53"/>
      <c r="C42" s="53"/>
      <c r="D42" s="53"/>
      <c r="E42" s="53"/>
      <c r="F42" s="53"/>
      <c r="G42" s="53"/>
      <c r="H42" s="53"/>
      <c r="I42" s="53"/>
      <c r="J42" s="53"/>
      <c r="K42" s="53"/>
      <c r="L42" s="53"/>
      <c r="M42" s="53"/>
      <c r="N42" s="3"/>
    </row>
    <row r="43" spans="1:14" ht="13.5" thickTop="1" x14ac:dyDescent="0.2">
      <c r="A43" s="118" t="s">
        <v>14</v>
      </c>
      <c r="B43" s="119"/>
      <c r="C43" s="119"/>
      <c r="D43" s="45"/>
      <c r="E43" s="45"/>
      <c r="F43" s="45"/>
      <c r="G43" s="45"/>
      <c r="H43" s="45"/>
      <c r="I43" s="45"/>
      <c r="J43" s="45"/>
      <c r="K43" s="133" t="s">
        <v>115</v>
      </c>
      <c r="L43" s="134"/>
      <c r="M43" s="134"/>
      <c r="N43" s="3"/>
    </row>
    <row r="44" spans="1:14" ht="9.6" customHeight="1" x14ac:dyDescent="0.2">
      <c r="A44" s="114" t="s">
        <v>112</v>
      </c>
      <c r="B44" s="112"/>
      <c r="C44" s="45"/>
      <c r="D44" s="45"/>
      <c r="E44" s="72" t="s">
        <v>16</v>
      </c>
      <c r="F44" s="45"/>
      <c r="G44" s="72" t="s">
        <v>35</v>
      </c>
      <c r="H44" s="45"/>
      <c r="I44" s="72" t="s">
        <v>19</v>
      </c>
      <c r="J44" s="45"/>
      <c r="K44" s="135"/>
      <c r="L44" s="135"/>
      <c r="M44" s="135"/>
      <c r="N44" s="3"/>
    </row>
    <row r="45" spans="1:14" ht="13.5" thickBot="1" x14ac:dyDescent="0.25">
      <c r="A45" s="117" t="s">
        <v>130</v>
      </c>
      <c r="B45" s="109"/>
      <c r="C45" s="109"/>
      <c r="D45" s="109"/>
      <c r="E45" s="67">
        <f>(100-$K$7)/100</f>
        <v>1</v>
      </c>
      <c r="F45" s="68" t="s">
        <v>15</v>
      </c>
      <c r="G45" s="69">
        <f>+$E$7</f>
        <v>0</v>
      </c>
      <c r="H45" s="70" t="s">
        <v>15</v>
      </c>
      <c r="I45" s="50">
        <f>+$K$12</f>
        <v>0</v>
      </c>
      <c r="J45" s="65" t="s">
        <v>12</v>
      </c>
      <c r="K45" s="79">
        <f>+E45*G45*I45</f>
        <v>0</v>
      </c>
      <c r="L45" s="130"/>
      <c r="M45" s="130"/>
      <c r="N45" s="3"/>
    </row>
    <row r="46" spans="1:14" ht="9.6" customHeight="1" x14ac:dyDescent="0.2">
      <c r="A46" s="114" t="s">
        <v>112</v>
      </c>
      <c r="B46" s="112"/>
      <c r="C46" s="45"/>
      <c r="D46" s="45"/>
      <c r="E46" s="54"/>
      <c r="F46" s="54"/>
      <c r="G46" s="54"/>
      <c r="H46" s="45"/>
      <c r="I46" s="54"/>
      <c r="J46" s="45"/>
      <c r="K46" s="71"/>
      <c r="L46" s="45"/>
      <c r="M46" s="45"/>
      <c r="N46" s="3"/>
    </row>
    <row r="47" spans="1:14" ht="13.5" thickBot="1" x14ac:dyDescent="0.25">
      <c r="A47" s="117" t="s">
        <v>131</v>
      </c>
      <c r="B47" s="109"/>
      <c r="C47" s="109"/>
      <c r="D47" s="109"/>
      <c r="E47" s="67">
        <f>+$K$7/100</f>
        <v>0</v>
      </c>
      <c r="F47" s="68" t="s">
        <v>15</v>
      </c>
      <c r="G47" s="69">
        <f>+$E$7</f>
        <v>0</v>
      </c>
      <c r="H47" s="70" t="s">
        <v>15</v>
      </c>
      <c r="I47" s="50">
        <f>+$K$13</f>
        <v>0</v>
      </c>
      <c r="J47" s="65" t="s">
        <v>12</v>
      </c>
      <c r="K47" s="79">
        <f>+E47*G47*I47</f>
        <v>0</v>
      </c>
      <c r="L47" s="130"/>
      <c r="M47" s="130"/>
    </row>
    <row r="48" spans="1:14" x14ac:dyDescent="0.2">
      <c r="A48" s="56"/>
      <c r="B48" s="45"/>
      <c r="C48" s="45"/>
      <c r="D48" s="45"/>
      <c r="E48" s="45"/>
      <c r="F48" s="45"/>
      <c r="G48" s="45"/>
      <c r="H48" s="45"/>
      <c r="I48" s="45"/>
      <c r="J48" s="45"/>
      <c r="K48" s="45"/>
      <c r="L48" s="45"/>
      <c r="M48" s="45"/>
    </row>
    <row r="49" spans="1:15" ht="13.5" thickBot="1" x14ac:dyDescent="0.25">
      <c r="A49" s="56"/>
      <c r="B49" s="45"/>
      <c r="C49" s="86" t="s">
        <v>29</v>
      </c>
      <c r="D49" s="45"/>
      <c r="E49" s="123" t="s">
        <v>113</v>
      </c>
      <c r="F49" s="124"/>
      <c r="G49" s="124"/>
      <c r="H49" s="124"/>
      <c r="I49" s="124"/>
      <c r="J49" s="65" t="s">
        <v>12</v>
      </c>
      <c r="K49" s="79">
        <f>+K45+K47</f>
        <v>0</v>
      </c>
      <c r="L49" s="45"/>
      <c r="M49" s="45"/>
    </row>
    <row r="50" spans="1:15" ht="13.5" thickBot="1" x14ac:dyDescent="0.25">
      <c r="A50" s="52"/>
      <c r="B50" s="53"/>
      <c r="C50" s="53"/>
      <c r="D50" s="53"/>
      <c r="E50" s="53"/>
      <c r="F50" s="53"/>
      <c r="G50" s="53"/>
      <c r="H50" s="53"/>
      <c r="I50" s="53"/>
      <c r="J50" s="53"/>
      <c r="K50" s="53"/>
      <c r="L50" s="53"/>
      <c r="M50" s="53"/>
    </row>
    <row r="51" spans="1:15" ht="13.5" thickTop="1" x14ac:dyDescent="0.2">
      <c r="A51" s="118" t="s">
        <v>17</v>
      </c>
      <c r="B51" s="119"/>
      <c r="C51" s="119"/>
      <c r="D51" s="45"/>
      <c r="E51" s="45"/>
      <c r="F51" s="45"/>
      <c r="G51" s="45"/>
      <c r="H51" s="45"/>
      <c r="I51" s="45"/>
      <c r="J51" s="45"/>
      <c r="K51" s="45"/>
      <c r="L51" s="45"/>
      <c r="M51" s="45"/>
    </row>
    <row r="52" spans="1:15" ht="9.6" customHeight="1" x14ac:dyDescent="0.2">
      <c r="A52" s="114" t="s">
        <v>112</v>
      </c>
      <c r="B52" s="112"/>
      <c r="C52" s="112"/>
      <c r="D52" s="112"/>
      <c r="E52" s="112"/>
      <c r="F52" s="45"/>
      <c r="G52" s="45"/>
      <c r="H52" s="45"/>
      <c r="I52" s="45"/>
      <c r="J52" s="45"/>
      <c r="K52" s="45"/>
      <c r="L52" s="129" t="s">
        <v>116</v>
      </c>
      <c r="M52" s="129"/>
    </row>
    <row r="53" spans="1:15" ht="13.5" thickBot="1" x14ac:dyDescent="0.25">
      <c r="A53" s="115" t="s">
        <v>132</v>
      </c>
      <c r="B53" s="116"/>
      <c r="C53" s="116"/>
      <c r="D53" s="116"/>
      <c r="E53" s="116"/>
      <c r="F53" s="45"/>
      <c r="G53" s="50">
        <f>+$K$41</f>
        <v>0</v>
      </c>
      <c r="H53" s="70" t="s">
        <v>15</v>
      </c>
      <c r="I53" s="79">
        <f>+K49</f>
        <v>0</v>
      </c>
      <c r="J53" s="65" t="s">
        <v>12</v>
      </c>
      <c r="K53" s="80">
        <f>+I53*G53</f>
        <v>0</v>
      </c>
      <c r="L53" s="129"/>
      <c r="M53" s="129"/>
      <c r="N53" s="2"/>
      <c r="O53" s="2"/>
    </row>
    <row r="54" spans="1:15" x14ac:dyDescent="0.2">
      <c r="A54" s="56"/>
      <c r="B54" s="45"/>
      <c r="C54" s="45"/>
      <c r="D54" s="45"/>
      <c r="E54" s="45"/>
      <c r="F54" s="45"/>
      <c r="G54" s="45"/>
      <c r="H54" s="45"/>
      <c r="I54" s="45"/>
      <c r="J54" s="45"/>
      <c r="K54" s="45"/>
      <c r="L54" s="45"/>
      <c r="M54" s="45"/>
    </row>
    <row r="55" spans="1:15" ht="13.5" thickBot="1" x14ac:dyDescent="0.25">
      <c r="A55" s="56"/>
      <c r="B55" s="45"/>
      <c r="C55" s="45"/>
      <c r="D55" s="45"/>
      <c r="E55" s="45"/>
      <c r="F55" s="45"/>
      <c r="G55" s="45"/>
      <c r="H55" s="66"/>
      <c r="I55" s="72" t="s">
        <v>133</v>
      </c>
      <c r="J55" s="65" t="s">
        <v>12</v>
      </c>
      <c r="K55" s="84"/>
      <c r="L55" s="128" t="s">
        <v>100</v>
      </c>
      <c r="M55" s="126"/>
    </row>
    <row r="56" spans="1:15" ht="13.5" thickBot="1" x14ac:dyDescent="0.25">
      <c r="A56" s="73"/>
      <c r="B56" s="74"/>
      <c r="C56" s="74"/>
      <c r="D56" s="74"/>
      <c r="E56" s="74"/>
      <c r="F56" s="74"/>
      <c r="G56" s="74"/>
      <c r="H56" s="74"/>
      <c r="I56" s="74"/>
      <c r="J56" s="74"/>
      <c r="K56" s="74"/>
      <c r="L56" s="74"/>
      <c r="M56" s="74"/>
    </row>
    <row r="58" spans="1:15" x14ac:dyDescent="0.2">
      <c r="A58" s="6"/>
    </row>
  </sheetData>
  <sheetProtection sheet="1" objects="1" scenarios="1"/>
  <mergeCells count="65">
    <mergeCell ref="K27:M28"/>
    <mergeCell ref="K43:M44"/>
    <mergeCell ref="A5:B5"/>
    <mergeCell ref="L15:M15"/>
    <mergeCell ref="L47:M47"/>
    <mergeCell ref="L45:M45"/>
    <mergeCell ref="L29:M29"/>
    <mergeCell ref="H29:I29"/>
    <mergeCell ref="A15:B15"/>
    <mergeCell ref="A27:C27"/>
    <mergeCell ref="A17:E17"/>
    <mergeCell ref="A19:E19"/>
    <mergeCell ref="A16:B16"/>
    <mergeCell ref="A18:B18"/>
    <mergeCell ref="A7:D7"/>
    <mergeCell ref="A9:D9"/>
    <mergeCell ref="L55:M55"/>
    <mergeCell ref="L52:M53"/>
    <mergeCell ref="L31:M31"/>
    <mergeCell ref="H37:I37"/>
    <mergeCell ref="H35:I35"/>
    <mergeCell ref="H33:I33"/>
    <mergeCell ref="H31:I31"/>
    <mergeCell ref="L41:M41"/>
    <mergeCell ref="L39:M39"/>
    <mergeCell ref="L37:M37"/>
    <mergeCell ref="L35:M35"/>
    <mergeCell ref="L33:M33"/>
    <mergeCell ref="A11:D11"/>
    <mergeCell ref="L12:M12"/>
    <mergeCell ref="F13:I13"/>
    <mergeCell ref="F12:I12"/>
    <mergeCell ref="B13:C13"/>
    <mergeCell ref="B12:C12"/>
    <mergeCell ref="I25:K25"/>
    <mergeCell ref="L4:M4"/>
    <mergeCell ref="L7:M7"/>
    <mergeCell ref="I17:K17"/>
    <mergeCell ref="I19:K19"/>
    <mergeCell ref="L13:M13"/>
    <mergeCell ref="G9:J9"/>
    <mergeCell ref="G8:I8"/>
    <mergeCell ref="G7:J7"/>
    <mergeCell ref="I21:K21"/>
    <mergeCell ref="I23:K23"/>
    <mergeCell ref="A28:B28"/>
    <mergeCell ref="A30:B30"/>
    <mergeCell ref="A53:E53"/>
    <mergeCell ref="A52:E52"/>
    <mergeCell ref="A44:B44"/>
    <mergeCell ref="A46:B46"/>
    <mergeCell ref="A29:D29"/>
    <mergeCell ref="A31:D31"/>
    <mergeCell ref="A43:C43"/>
    <mergeCell ref="A47:D47"/>
    <mergeCell ref="A45:D45"/>
    <mergeCell ref="E39:I39"/>
    <mergeCell ref="G41:I41"/>
    <mergeCell ref="E49:I49"/>
    <mergeCell ref="A51:C51"/>
    <mergeCell ref="C3:E3"/>
    <mergeCell ref="A1:M1"/>
    <mergeCell ref="L2:M2"/>
    <mergeCell ref="C2:E2"/>
    <mergeCell ref="F3:M3"/>
  </mergeCells>
  <phoneticPr fontId="0" type="noConversion"/>
  <pageMargins left="0.5" right="0.25" top="0.75" bottom="0.25" header="0.5" footer="0.5"/>
  <pageSetup orientation="portrait" r:id="rId1"/>
  <headerFooter alignWithMargins="0">
    <oddFooter>&amp;F</oddFooter>
  </headerFooter>
  <ignoredErrors>
    <ignoredError sqref="K4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4"/>
  <sheetViews>
    <sheetView topLeftCell="A4" workbookViewId="0">
      <selection activeCell="A6" sqref="A6"/>
    </sheetView>
  </sheetViews>
  <sheetFormatPr defaultRowHeight="12.75" x14ac:dyDescent="0.2"/>
  <sheetData>
    <row r="3" spans="1:10" ht="13.5" thickBot="1" x14ac:dyDescent="0.25"/>
    <row r="4" spans="1:10" ht="40.5" customHeight="1" thickBot="1" x14ac:dyDescent="0.25">
      <c r="A4" s="139" t="s">
        <v>136</v>
      </c>
      <c r="B4" s="140"/>
      <c r="C4" s="140"/>
      <c r="D4" s="140"/>
      <c r="E4" s="140"/>
      <c r="F4" s="140"/>
      <c r="G4" s="140"/>
      <c r="H4" s="140"/>
      <c r="I4" s="140"/>
      <c r="J4" s="141"/>
    </row>
  </sheetData>
  <mergeCells count="1">
    <mergeCell ref="A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09FA-DE44-4CD6-A6A9-2468C8A5F93A}">
  <dimension ref="A1"/>
  <sheetViews>
    <sheetView zoomScaleNormal="100" workbookViewId="0">
      <selection activeCell="M1" sqref="M1"/>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CB84F-94B1-40EB-8D7C-9E56E574CF97}">
  <dimension ref="A1"/>
  <sheetViews>
    <sheetView workbookViewId="0"/>
  </sheetViews>
  <sheetFormatPr defaultRowHeight="12.75" x14ac:dyDescent="0.2"/>
  <cols>
    <col min="1" max="1" width="151.140625" customWidth="1"/>
  </cols>
  <sheetData>
    <row r="1" spans="1:1" ht="409.5" customHeight="1" x14ac:dyDescent="0.2">
      <c r="A1" s="88"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Notes</vt:lpstr>
      <vt:lpstr>AVERAGE DELAY</vt:lpstr>
      <vt:lpstr>DETOUR MAPS</vt:lpstr>
      <vt:lpstr>TABLES</vt:lpstr>
      <vt:lpstr>97' REFERENCE</vt:lpstr>
      <vt:lpstr>INSTRUCTIONS!OLE_LINK1</vt:lpstr>
    </vt:vector>
  </TitlesOfParts>
  <Company>Colorado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Hersey</dc:creator>
  <cp:lastModifiedBy>Bousliman, Theresa</cp:lastModifiedBy>
  <cp:lastPrinted>2019-06-12T16:52:11Z</cp:lastPrinted>
  <dcterms:created xsi:type="dcterms:W3CDTF">1997-11-12T17:16:51Z</dcterms:created>
  <dcterms:modified xsi:type="dcterms:W3CDTF">2020-01-28T21:45:26Z</dcterms:modified>
</cp:coreProperties>
</file>